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05_AIF\6182_Pluswertfonds 182\01_Fondsgesellschaft\07_Berechnung\"/>
    </mc:Choice>
  </mc:AlternateContent>
  <xr:revisionPtr revIDLastSave="0" documentId="13_ncr:1_{6472D792-334A-4CEF-A8C6-50262D4F1F63}" xr6:coauthVersionLast="47" xr6:coauthVersionMax="47" xr10:uidLastSave="{00000000-0000-0000-0000-000000000000}"/>
  <bookViews>
    <workbookView xWindow="34035" yWindow="1065" windowWidth="18240" windowHeight="12945" activeTab="1" xr2:uid="{0AE370D4-39FC-4DEF-9BFB-28AB41A76A34}"/>
  </bookViews>
  <sheets>
    <sheet name="Kostentabelle" sheetId="1" r:id="rId1"/>
    <sheet name="Entwurf Kosteninformation" sheetId="2" r:id="rId2"/>
  </sheets>
  <definedNames>
    <definedName name="\A">#REF!</definedName>
    <definedName name="__123Graph_LBL_A" hidden="1">#REF!</definedName>
    <definedName name="_1994">#REF!</definedName>
    <definedName name="_ALT11">#REF!</definedName>
    <definedName name="_ALT12">#REF!</definedName>
    <definedName name="_ALT13">#REF!</definedName>
    <definedName name="_ALT14">#REF!</definedName>
    <definedName name="_ALT15">#REF!</definedName>
    <definedName name="_ALT16">#REF!</definedName>
    <definedName name="_ALT17">#REF!</definedName>
    <definedName name="_ALT18">#REF!</definedName>
    <definedName name="_ALT19">#REF!</definedName>
    <definedName name="_ALT20">#REF!</definedName>
    <definedName name="_ALT21">#REF!</definedName>
    <definedName name="_ALT22">#REF!</definedName>
    <definedName name="_ALT23">#REF!</definedName>
    <definedName name="_ALT24">#REF!</definedName>
    <definedName name="_ALT25">#REF!</definedName>
    <definedName name="_ALT26">#REF!</definedName>
    <definedName name="_ALT27">#REF!</definedName>
    <definedName name="_ALT28">#REF!</definedName>
    <definedName name="_ALT29">#REF!</definedName>
    <definedName name="_bundesländer">#REF!</definedName>
    <definedName name="_einheiten">#REF!</definedName>
    <definedName name="_Key1" hidden="1">#REF!</definedName>
    <definedName name="_NEU10">#REF!</definedName>
    <definedName name="_NEU11">#REF!</definedName>
    <definedName name="_NEU12">#REF!</definedName>
    <definedName name="_NEU13">#REF!</definedName>
    <definedName name="_NEU14">#REF!</definedName>
    <definedName name="_NEU15">#REF!</definedName>
    <definedName name="_NEU16">#REF!</definedName>
    <definedName name="_NEU17">#REF!</definedName>
    <definedName name="_NEU18">#REF!</definedName>
    <definedName name="_NEU19">#REF!</definedName>
    <definedName name="_NEU20">#REF!</definedName>
    <definedName name="_NEU21">#REF!</definedName>
    <definedName name="_NEU22">#REF!</definedName>
    <definedName name="_NEU23">#REF!</definedName>
    <definedName name="_NEU24">#REF!</definedName>
    <definedName name="_NEU25">#REF!</definedName>
    <definedName name="_NEU26">#REF!</definedName>
    <definedName name="_NEU27">#REF!</definedName>
    <definedName name="_NEU28">#REF!</definedName>
    <definedName name="_NEU29">#REF!</definedName>
    <definedName name="_Order1" hidden="1">255</definedName>
    <definedName name="_Order2" hidden="1">255</definedName>
    <definedName name="_rundungstellen">#REF!</definedName>
    <definedName name="_Sort" hidden="1">#REF!</definedName>
    <definedName name="_Table1_In1" hidden="1">#REF!</definedName>
    <definedName name="_zuordnungBL">#REF!</definedName>
    <definedName name="a">#REF!</definedName>
    <definedName name="ab" hidden="1">#REF!</definedName>
    <definedName name="Abschr.">#REF!</definedName>
    <definedName name="Abschreibung1">#REF!</definedName>
    <definedName name="AccessDatabase" hidden="1">"O:\1000 Kapitalanlageprodukte\Fonds\Sireo Immobilienfonds No.1\Fondsmanagement\Controlling\SF1 Rechnungsdaten.mdb"</definedName>
    <definedName name="AFA">#REF!</definedName>
    <definedName name="afapa">#REF!</definedName>
    <definedName name="Altmiete_46">#REF!</definedName>
    <definedName name="Ausdruck_DESAG">#REF!</definedName>
    <definedName name="Ausdruck_FRC">#REF!</definedName>
    <definedName name="ausschüttsatz">#REF!</definedName>
    <definedName name="berechjahr">#REF!</definedName>
    <definedName name="bericht">#REF!</definedName>
    <definedName name="BIGQUESTION">#REF!</definedName>
    <definedName name="Branchenkennziffern">#REF!</definedName>
    <definedName name="Branchennamen">#REF!</definedName>
    <definedName name="bü97">#REF!</definedName>
    <definedName name="BüroI">#REF!</definedName>
    <definedName name="BüroII">#REF!</definedName>
    <definedName name="BüroIII">#REF!</definedName>
    <definedName name="BWAForm">#REF!</definedName>
    <definedName name="BWANr">#REF!</definedName>
    <definedName name="center">#REF!</definedName>
    <definedName name="CheckLH">#REF!,#REF!,#REF!</definedName>
    <definedName name="CHF">1.6</definedName>
    <definedName name="ConnectionInfo">#REF!</definedName>
    <definedName name="Currentyear">#REF!</definedName>
    <definedName name="d">#REF!</definedName>
    <definedName name="da">#REF!</definedName>
    <definedName name="dafssdfasedewr">#REF!</definedName>
    <definedName name="dag">#REF!</definedName>
    <definedName name="Darlehn_1_für_D_Ordner">#REF!</definedName>
    <definedName name="Darlehn_2_für_D_Ordner">#REF!</definedName>
    <definedName name="Date_currentyear">#REF!</definedName>
    <definedName name="Date_prioryear">#REF!</definedName>
    <definedName name="dddddddddddd">#REF!</definedName>
    <definedName name="dddddddddddddd">#REF!</definedName>
    <definedName name="ddddddddddddddd">#REF!</definedName>
    <definedName name="Deckblatt">#REF!</definedName>
    <definedName name="Detail_Anlage">#REF!</definedName>
    <definedName name="dfd">#REF!</definedName>
    <definedName name="dfgfds">#REF!</definedName>
    <definedName name="dfsa">#REF!</definedName>
    <definedName name="dfsd">#REF!</definedName>
    <definedName name="DGMG">#REF!</definedName>
    <definedName name="DRUCK">#REF!</definedName>
    <definedName name="ds">#REF!</definedName>
    <definedName name="dsf">#REF!</definedName>
    <definedName name="ECE">#REF!</definedName>
    <definedName name="EINGABE">#REF!</definedName>
    <definedName name="ek">#REF!</definedName>
    <definedName name="ELÖHR">#REF!</definedName>
    <definedName name="ER_DGMG">#REF!</definedName>
    <definedName name="ERF">#REF!</definedName>
    <definedName name="Erfolgsrechnung">#REF!</definedName>
    <definedName name="erfolgsrechnung99">#REF!</definedName>
    <definedName name="ergverm">#REF!</definedName>
    <definedName name="EUR">1.95583</definedName>
    <definedName name="EV__LASTREFTIME__" hidden="1">40388.6850115741</definedName>
    <definedName name="faktor">#REF!</definedName>
    <definedName name="FCN">#REF!</definedName>
    <definedName name="fd">#REF!</definedName>
    <definedName name="fdes">#REF!</definedName>
    <definedName name="fdfd">#REF!</definedName>
    <definedName name="fdfdfd">#REF!</definedName>
    <definedName name="fdg">#REF!</definedName>
    <definedName name="Finanzierungsparameter" hidden="1">#REF!</definedName>
    <definedName name="Finanzplan">#REF!</definedName>
    <definedName name="Formel">" =ZELLE.ZUORDNEN(48;INDIREKT(""ZS"";0))"</definedName>
    <definedName name="FP">#REF!</definedName>
    <definedName name="FUckU">#REF!</definedName>
    <definedName name="GB_Vertrag">#REF!</definedName>
    <definedName name="gesamt">#REF!</definedName>
    <definedName name="gesamt_honorar">#REF!</definedName>
    <definedName name="Gesellschaft">#REF!</definedName>
    <definedName name="Gesellschaftskosten">#REF!</definedName>
    <definedName name="gfd">#REF!</definedName>
    <definedName name="GrErwSt">3.5%</definedName>
    <definedName name="Gründung">#REF!</definedName>
    <definedName name="Heute">#REF!</definedName>
    <definedName name="HOAI_gesamt">#REF!</definedName>
    <definedName name="Honorar" hidden="1">{#N/A,#N/A,FALSE,"Shopliste";#N/A,#N/A,FALSE,"Läden I";#N/A,#N/A,FALSE,"Läden II";#N/A,#N/A,FALSE,"Läden III";#N/A,#N/A,FALSE,"Büroflächen I";#N/A,#N/A,FALSE,"Büroflächen II";#N/A,#N/A,FALSE,"Büroflächen III";#N/A,#N/A,FALSE,"Nebenflächen I";#N/A,#N/A,FALSE,"Nebenflächen II";#N/A,#N/A,FALSE,"Nebenflächen III"}</definedName>
    <definedName name="Honorar1" hidden="1">{#N/A,#N/A,FALSE,"Shopliste";#N/A,#N/A,FALSE,"Läden I";#N/A,#N/A,FALSE,"Läden II";#N/A,#N/A,FALSE,"Läden III";#N/A,#N/A,FALSE,"Büroflächen I";#N/A,#N/A,FALSE,"Büroflächen II";#N/A,#N/A,FALSE,"Büroflächen III";#N/A,#N/A,FALSE,"Nebenflächen I";#N/A,#N/A,FALSE,"Nebenflächen II";#N/A,#N/A,FALSE,"Nebenflächen III"}</definedName>
    <definedName name="HONORARLOEHR">#REF!</definedName>
    <definedName name="hr">#REF!</definedName>
    <definedName name="INVEST">#REF!</definedName>
    <definedName name="iojp">#REF!</definedName>
    <definedName name="IS">#REF!</definedName>
    <definedName name="Jahr">#REF!</definedName>
    <definedName name="JAHR11">#REF!</definedName>
    <definedName name="JAHRALR">#REF!</definedName>
    <definedName name="JAHRALT">#REF!</definedName>
    <definedName name="Jahresnettoumsatz">#REF!</definedName>
    <definedName name="jh">#REF!</definedName>
    <definedName name="jpö">#REF!</definedName>
    <definedName name="JÜ97">#REF!</definedName>
    <definedName name="k">#REF!</definedName>
    <definedName name="kap.kto">#REF!</definedName>
    <definedName name="Kap_konto">#REF!</definedName>
    <definedName name="Kapitalkonto">#REF!</definedName>
    <definedName name="kjl">#REF!</definedName>
    <definedName name="kjljl">#REF!</definedName>
    <definedName name="KLÖHR">#REF!</definedName>
    <definedName name="Kramer">#REF!</definedName>
    <definedName name="Kramer_BÜN">#REF!</definedName>
    <definedName name="KREDITE">#REF!</definedName>
    <definedName name="LädenI">#REF!</definedName>
    <definedName name="LädenII">#REF!</definedName>
    <definedName name="LädenIII">#REF!</definedName>
    <definedName name="Langzeitplanung">#REF!</definedName>
    <definedName name="liqui">#REF!</definedName>
    <definedName name="liquidität">#REF!</definedName>
    <definedName name="Liquiditätsreserve">#REF!</definedName>
    <definedName name="lö">#REF!</definedName>
    <definedName name="LÖHR">#REF!</definedName>
    <definedName name="lul">#REF!</definedName>
    <definedName name="lzp">#REF!</definedName>
    <definedName name="Maßnahme">#REF!</definedName>
    <definedName name="MIETE">#REF!</definedName>
    <definedName name="MIETEN">#REF!</definedName>
    <definedName name="Modul3.Verteilerausdruck">#REF!</definedName>
    <definedName name="Mundsburg">#REF!</definedName>
    <definedName name="Muttermakro">#REF!</definedName>
    <definedName name="MZB_46">#REF!</definedName>
    <definedName name="MZE_46">#REF!</definedName>
    <definedName name="Nebenkosten">#REF!</definedName>
    <definedName name="neuLP">#REF!</definedName>
    <definedName name="Neumiete_46">#REF!</definedName>
    <definedName name="NewRenewal">#REF!</definedName>
    <definedName name="NFLI">#REF!</definedName>
    <definedName name="NFLII">#REF!</definedName>
    <definedName name="NFLIII">#REF!</definedName>
    <definedName name="ObjectInfo">#REF!</definedName>
    <definedName name="objekt">#REF!</definedName>
    <definedName name="objektnr">#REF!</definedName>
    <definedName name="Objektnr.">#REF!</definedName>
    <definedName name="opiu">#REF!</definedName>
    <definedName name="PI_extra">#REF!</definedName>
    <definedName name="PLAN">#REF!</definedName>
    <definedName name="Prioryear">#REF!</definedName>
    <definedName name="Projekt">#REF!</definedName>
    <definedName name="rausjahr1">#REF!</definedName>
    <definedName name="rausjahr2">#REF!</definedName>
    <definedName name="rausjahr3">#REF!</definedName>
    <definedName name="Riekbornweg">#REF!</definedName>
    <definedName name="SAPBEXhrIndnt" hidden="1">"Wide"</definedName>
    <definedName name="SAPsysID" hidden="1">"708C5W7SBKP804JT78WJ0JNKI"</definedName>
    <definedName name="SAPwbID" hidden="1">"ARS"</definedName>
    <definedName name="sd">#REF!</definedName>
    <definedName name="sda">#REF!</definedName>
    <definedName name="sdfs">#REF!</definedName>
    <definedName name="sdfsdf">#REF!</definedName>
    <definedName name="SKGslödgf">#REF!</definedName>
    <definedName name="SKR">#REF!</definedName>
    <definedName name="ssss">#REF!</definedName>
    <definedName name="sssssssssss">#REF!</definedName>
    <definedName name="Stand">#REF!</definedName>
    <definedName name="Standortsicherun">#REF!</definedName>
    <definedName name="Steuer">#REF!</definedName>
    <definedName name="steuerberater">#REF!</definedName>
    <definedName name="Steuerergebnis">#REF!</definedName>
    <definedName name="SW">#REF!</definedName>
    <definedName name="TextPersonal">#REF!</definedName>
    <definedName name="Tilgungsplan">#REF!</definedName>
    <definedName name="TPlan130">#REF!</definedName>
    <definedName name="Tranchen">#REF!</definedName>
    <definedName name="TS">#REF!</definedName>
    <definedName name="Umrechnung">#REF!</definedName>
    <definedName name="vDateTime">#REF!</definedName>
    <definedName name="vDiastolic">#REF!</definedName>
    <definedName name="Vers" hidden="1">{#N/A,#N/A,FALSE,"Shopliste";#N/A,#N/A,FALSE,"Läden I";#N/A,#N/A,FALSE,"Läden II";#N/A,#N/A,FALSE,"Läden III";#N/A,#N/A,FALSE,"Büroflächen I";#N/A,#N/A,FALSE,"Büroflächen II";#N/A,#N/A,FALSE,"Büroflächen III";#N/A,#N/A,FALSE,"Nebenflächen I";#N/A,#N/A,FALSE,"Nebenflächen II";#N/A,#N/A,FALSE,"Nebenflächen III"}</definedName>
    <definedName name="vHeartRate">#REF!</definedName>
    <definedName name="vSystolic">#REF!</definedName>
    <definedName name="Wareneinsatz">#REF!</definedName>
    <definedName name="wbjahr">#REF!</definedName>
    <definedName name="wrn.Ausdruck." hidden="1">{#N/A,#N/A,FALSE,"Shopliste";#N/A,#N/A,FALSE,"Läden I";#N/A,#N/A,FALSE,"Läden II";#N/A,#N/A,FALSE,"Läden III";#N/A,#N/A,FALSE,"Nebenflächen I";#N/A,#N/A,FALSE,"Nebenflächen II";#N/A,#N/A,FALSE,"Nebenflächen III"}</definedName>
    <definedName name="wrn.Verteilerausdruck." hidden="1">{#N/A,#N/A,FALSE,"Shopliste";#N/A,#N/A,FALSE,"Läden I";#N/A,#N/A,FALSE,"Läden II";#N/A,#N/A,FALSE,"Läden III";#N/A,#N/A,FALSE,"Büroflächen I";#N/A,#N/A,FALSE,"Büroflächen II";#N/A,#N/A,FALSE,"Büroflächen III";#N/A,#N/A,FALSE,"Nebenflächen I";#N/A,#N/A,FALSE,"Nebenflächen II";#N/A,#N/A,FALSE,"Nebenflächen III"}</definedName>
    <definedName name="xydf">#REF!</definedName>
    <definedName name="zins2">#REF!</definedName>
    <definedName name="Zinsberechnung">#REF!</definedName>
    <definedName name="zinsen">#REF!</definedName>
    <definedName name="ZINSRECHNUNG">#REF!</definedName>
    <definedName name="Zusammenfassung_für_D_Ordner">#REF!</definedName>
    <definedName name="zusatz">#REF!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 l="1"/>
  <c r="D15" i="1"/>
  <c r="A42" i="2"/>
  <c r="F20" i="2"/>
  <c r="F21" i="2" s="1"/>
  <c r="E19" i="2"/>
  <c r="E33" i="2" s="1"/>
  <c r="C15" i="2"/>
  <c r="A16" i="2" s="1"/>
  <c r="C12" i="2"/>
  <c r="C11" i="2"/>
  <c r="D9" i="2"/>
  <c r="C73" i="1"/>
  <c r="C67" i="1"/>
  <c r="B58" i="1"/>
  <c r="C56" i="1"/>
  <c r="C58" i="1" s="1"/>
  <c r="B56" i="1"/>
  <c r="C48" i="1"/>
  <c r="B48" i="1"/>
  <c r="C31" i="1"/>
  <c r="C35" i="2" l="1"/>
  <c r="C30" i="2"/>
  <c r="E38" i="2"/>
  <c r="E43" i="2" s="1"/>
  <c r="F43" i="2" s="1"/>
  <c r="C40" i="2"/>
  <c r="E20" i="2"/>
  <c r="E21" i="2" s="1"/>
  <c r="C46" i="2" l="1"/>
  <c r="D46" i="2" s="1"/>
  <c r="D31" i="1"/>
  <c r="D36" i="1"/>
  <c r="F39" i="2" s="1"/>
  <c r="F50" i="2" s="1"/>
  <c r="D46" i="1"/>
  <c r="D47" i="1"/>
  <c r="D48" i="1"/>
  <c r="D51" i="1"/>
  <c r="D52" i="1"/>
  <c r="D53" i="1"/>
  <c r="D54" i="1"/>
  <c r="D55" i="1"/>
  <c r="D56" i="1"/>
  <c r="F27" i="2" s="1"/>
  <c r="E27" i="2" s="1"/>
  <c r="D58" i="1"/>
  <c r="D64" i="1"/>
  <c r="D65" i="1"/>
  <c r="D66" i="1"/>
  <c r="E39" i="2" l="1"/>
  <c r="F34" i="2"/>
  <c r="E34" i="2" s="1"/>
  <c r="E50" i="2" s="1"/>
  <c r="D63" i="1"/>
  <c r="B67" i="1"/>
  <c r="C34" i="1" s="1"/>
  <c r="C38" i="1" s="1"/>
  <c r="C40" i="1" s="1"/>
  <c r="D67" i="1"/>
  <c r="F28" i="2" s="1"/>
  <c r="E28" i="2" s="1"/>
  <c r="D39" i="1"/>
  <c r="D72" i="1"/>
  <c r="D73" i="1" s="1"/>
  <c r="F29" i="2" s="1"/>
  <c r="E29" i="2" s="1"/>
  <c r="B73" i="1"/>
  <c r="D34" i="1" l="1"/>
  <c r="D38" i="1"/>
  <c r="D50" i="2"/>
  <c r="E44" i="2"/>
  <c r="D40" i="1"/>
  <c r="F44" i="2" l="1"/>
  <c r="F45" i="2" s="1"/>
  <c r="E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Mense, Andreas</author>
    <author>Fritz Joachim</author>
  </authors>
  <commentList>
    <comment ref="D9" authorId="0" shapeId="0" xr:uid="{D30E127C-8371-44B8-A796-1606D0C4CAF7}">
      <text>
        <r>
          <rPr>
            <b/>
            <sz val="9"/>
            <color indexed="81"/>
            <rFont val="Segoe UI"/>
            <family val="2"/>
          </rPr>
          <t>WICHTIGER HINWEIS:</t>
        </r>
        <r>
          <rPr>
            <sz val="9"/>
            <color indexed="81"/>
            <rFont val="Segoe UI"/>
            <family val="2"/>
          </rPr>
          <t xml:space="preserve">
Datum der Erstellung der Kosteninformation eintragen</t>
        </r>
      </text>
    </comment>
    <comment ref="C14" authorId="0" shapeId="0" xr:uid="{5527EC53-285E-4E78-B2D1-6AB9CC3A89BE}">
      <text>
        <r>
          <rPr>
            <b/>
            <sz val="9"/>
            <color indexed="81"/>
            <rFont val="Segoe UI"/>
            <family val="2"/>
          </rPr>
          <t>WICHTIGER HINWEIS:</t>
        </r>
        <r>
          <rPr>
            <sz val="9"/>
            <color indexed="81"/>
            <rFont val="Segoe UI"/>
            <family val="2"/>
          </rPr>
          <t xml:space="preserve">
individuellen Beteiligungsbetrag eintragen</t>
        </r>
      </text>
    </comment>
    <comment ref="C16" authorId="0" shapeId="0" xr:uid="{89F9BF2F-A660-4D1B-93FF-97B1C35E21BD}">
      <text>
        <r>
          <rPr>
            <b/>
            <sz val="9"/>
            <color indexed="81"/>
            <rFont val="Segoe UI"/>
            <family val="2"/>
          </rPr>
          <t>WICHTIGER HINWEIS:</t>
        </r>
        <r>
          <rPr>
            <sz val="9"/>
            <color indexed="81"/>
            <rFont val="Segoe UI"/>
            <family val="2"/>
          </rPr>
          <t xml:space="preserve">
Aktuellen Wechselkurs eintragen</t>
        </r>
      </text>
    </comment>
    <comment ref="D30" authorId="1" shapeId="0" xr:uid="{B6600384-5FE1-4757-9563-02A5357431A2}">
      <text>
        <r>
          <rPr>
            <b/>
            <sz val="9"/>
            <color indexed="81"/>
            <rFont val="Tahoma"/>
            <family val="2"/>
          </rPr>
          <t>WICHTER HINWEIS:</t>
        </r>
        <r>
          <rPr>
            <sz val="9"/>
            <color indexed="81"/>
            <rFont val="Tahoma"/>
            <family val="2"/>
          </rPr>
          <t xml:space="preserve">
Hier ist vom Vermittler der Prozentsatz einzutragen, den er im Zuge der Vermittung dieser Beteiligung erhält.</t>
        </r>
      </text>
    </comment>
    <comment ref="A53" authorId="0" shapeId="0" xr:uid="{0B7741F1-8A3D-45D3-A703-B4C788BD8D4A}">
      <text>
        <r>
          <rPr>
            <b/>
            <sz val="9"/>
            <color indexed="81"/>
            <rFont val="Segoe UI"/>
            <family val="2"/>
          </rPr>
          <t>WICHTIGER HINWEIS:</t>
        </r>
        <r>
          <rPr>
            <sz val="9"/>
            <color indexed="81"/>
            <rFont val="Segoe UI"/>
            <family val="2"/>
          </rPr>
          <t xml:space="preserve">
Diese fondsspezifischen Hinweise und Erläuterungen sind vom Vermittler zu überprüfen und ggfls. anzupassen.</t>
        </r>
      </text>
    </comment>
  </commentList>
</comments>
</file>

<file path=xl/sharedStrings.xml><?xml version="1.0" encoding="utf-8"?>
<sst xmlns="http://schemas.openxmlformats.org/spreadsheetml/2006/main" count="132" uniqueCount="109">
  <si>
    <t>Kostentabelle für die Ex-ante Kosteninformation bei geschlossenen AIF</t>
  </si>
  <si>
    <t>Nach Art. 50 Abs.2b) MiFID II DVO sind Wertpapierfirmen dazu verpflichtet, sämtliche Kosten und Nebenkosten im Zusammenhang mit der Konzeption und Verwaltung der Finanzinstrumente offenzulegen und u.a. im Rahmen einer Ex-ante-Kosteninformation auszuweisen. Die im Einzelnen zu berücksichtigenden Kostenpositionen werden durch Anhang II, Tab. 2 MiFID II DVO konkretisiert.</t>
  </si>
  <si>
    <t>Nachfolgend werden diesen Positionen diejenigen Kostenpositionen zugeordnet, die bei geschlossenen AIF nach den BaFin Musterbausteinen für Kostenklauseln v. 30.09.2014 anfallen. In weiteren Spalten können die jeweiligen Geldbeträge sowie die Nominalbeträge für das konkrete Produkt eingetragen werden. Die vorliegende Kostentabelle kann als Grundlage für die Übertragung in die Ex-ante-Kosteninformation der Vertriebspartner verwendet werden.</t>
  </si>
  <si>
    <t>Produkt</t>
  </si>
  <si>
    <t>Art des Finanzinstrument</t>
  </si>
  <si>
    <r>
      <t xml:space="preserve">Nominalbetrag </t>
    </r>
    <r>
      <rPr>
        <sz val="11"/>
        <color theme="1"/>
        <rFont val="Arial"/>
        <family val="2"/>
      </rPr>
      <t>(Beteiligungsbetrag des Fonds) (1)</t>
    </r>
  </si>
  <si>
    <t>Fondswährung</t>
  </si>
  <si>
    <t>Euro</t>
  </si>
  <si>
    <t>Ausgabeaufschlag</t>
  </si>
  <si>
    <r>
      <t>Ausgangsdatum</t>
    </r>
    <r>
      <rPr>
        <sz val="11"/>
        <color theme="1"/>
        <rFont val="Arial"/>
        <family val="2"/>
      </rPr>
      <t xml:space="preserve"> (für Berechnung angestrebte Haltedauer)</t>
    </r>
  </si>
  <si>
    <r>
      <t>angestrebte Laufzei</t>
    </r>
    <r>
      <rPr>
        <sz val="11"/>
        <color theme="1"/>
        <rFont val="Arial"/>
        <family val="2"/>
      </rPr>
      <t>t (gemäß Anlagestrategie - kongruent mit Basisszenario in den wesentlichen Anlegerinformationen)</t>
    </r>
  </si>
  <si>
    <t>ca. angestrebte Haltedauer in Jahren</t>
  </si>
  <si>
    <t>Kosten gemäß Anhang II - Tabelle 2 MiFID II DVO</t>
  </si>
  <si>
    <t>Kostenposition</t>
  </si>
  <si>
    <t>Geldbetrag in Fondswährung</t>
  </si>
  <si>
    <t>in % des Nominalbetrages (1)</t>
  </si>
  <si>
    <r>
      <t xml:space="preserve">Fortlaufende Kosten </t>
    </r>
    <r>
      <rPr>
        <sz val="11"/>
        <rFont val="Arial"/>
        <family val="2"/>
      </rPr>
      <t>Alle fortlaufenden Kosten und Gebühren im Zusammenhang mit der Verwaltung des Finanzprodukts, die während der Investition in das Finanzinstrument vom Wert des Finanzinstruments abgezogen werden.</t>
    </r>
    <r>
      <rPr>
        <b/>
        <sz val="11"/>
        <rFont val="Arial"/>
        <family val="2"/>
      </rPr>
      <t xml:space="preserve">
</t>
    </r>
  </si>
  <si>
    <t>Vergütungen, die an die Verwaltungsgesellschaft zu zahlen sind</t>
  </si>
  <si>
    <t>Vergütung des geschäftsführenden Kommanditisten</t>
  </si>
  <si>
    <t>Vergütung des persönlich haftenden Gesellschafters</t>
  </si>
  <si>
    <t>Vergütung des Treuhandkommanditisten</t>
  </si>
  <si>
    <t>Vergütungen an Dritte im Sinne von § Y, Ziff. 4 der „Musterbausteine für Kostenklauseln geschlossener Publikumsinvestmentvermögen“(2)</t>
  </si>
  <si>
    <t>Verwahrstellenvergütung</t>
  </si>
  <si>
    <t>Kosten für externen Bewerter für Bewertung der Vermögensgegenstände gem. §§ 261, 271 KAGB</t>
  </si>
  <si>
    <t>Bankübliche Depotkosten außerhalb der Verwahrstelle, ggf. einschließlich der banküblichen Kosten für die Verwahrung ausländischer Vermögensgegenstände im Ausland</t>
  </si>
  <si>
    <t>Kosten für Geldkonten und Zahlungsverkehr</t>
  </si>
  <si>
    <t>Aufwendungen für die Beschaffung von Fremdkapital</t>
  </si>
  <si>
    <t>Kosten für die Prüfung der Gesellschaft durch deren Abschlussprüfer</t>
  </si>
  <si>
    <t>Von Dritten in Rechnung gestellte Kosten für die Geltendmachung und Durchsetzung von Rechtsansprüchen der Gesellschaft sowie der Abwehr von gegen die Gesellschaft erhobenen Ansprüchen </t>
  </si>
  <si>
    <t>Gebühren und Kosten, die von staatlichen und anderen öffentlichen Stellen in Bezug auf die Gesellschaft erhoben werden </t>
  </si>
  <si>
    <t>Ab Zulassung der Gesellschaft zum Vertrieb entstandene Kosten für Rechts- und Steuerberatung im Hinblick auf die Gesellschaft und ihre Vermögensgegenstände (einschließlich steuerrechtlicher Bescheinigungen), die von externen Rechts- oder Steuerberatern in Rechnung gestellt werden</t>
  </si>
  <si>
    <t>Kosten für die Beauftragung von Stimmrechtsbevollmächtigten, soweit diese gesetzlich erforderlich sind</t>
  </si>
  <si>
    <t>Steuern und Abgaben, die die Gesellschaft schuldet </t>
  </si>
  <si>
    <r>
      <t xml:space="preserve">Alle Kosten im Zusammenhang mit Geschäften </t>
    </r>
    <r>
      <rPr>
        <sz val="11"/>
        <rFont val="Arial"/>
        <family val="2"/>
      </rPr>
      <t>Alle Kosten und Gebühren, die infolge von Erwerb und Veräußerung von Anlagen entstehen.</t>
    </r>
    <r>
      <rPr>
        <b/>
        <sz val="11"/>
        <rFont val="Arial"/>
        <family val="2"/>
      </rPr>
      <t xml:space="preserve">
</t>
    </r>
  </si>
  <si>
    <t xml:space="preserve">Transaktionskosten (Aufschlüsselung s.u.) </t>
  </si>
  <si>
    <t>Erwerbsgebühr</t>
  </si>
  <si>
    <t>Veräußerungsgebühr</t>
  </si>
  <si>
    <r>
      <t xml:space="preserve">Einmalige Kosten </t>
    </r>
    <r>
      <rPr>
        <sz val="11"/>
        <rFont val="Arial"/>
        <family val="2"/>
      </rPr>
      <t xml:space="preserve">Alle Kosten und Gebühren (im Preis des Finanzinstruments enthalten oder zusätzlich zu dessen Preis), die dem Produktlieferanten zu Anfang oder am Ende der Investition in das Finanzinstrument gezahlt werden </t>
    </r>
  </si>
  <si>
    <t>Initialkosten (Aufschlüsselung s.u.)</t>
  </si>
  <si>
    <t>(ohne Teil der als Vergütung an den Vertrieb fließt, d.h. Ausgabeaufschlag und Eigenkapitalvermittlungsprovision)</t>
  </si>
  <si>
    <t>Exit-Kosten, z.B. Gebühren für die Übertragung des AIF-Anteils</t>
  </si>
  <si>
    <t>Nebenkosten</t>
  </si>
  <si>
    <t>Performance Fee </t>
  </si>
  <si>
    <t>Gesamtkosten exklusive Vertriebskosten</t>
  </si>
  <si>
    <t>Alle vorgenannten Kosten</t>
  </si>
  <si>
    <t>Eigenkapitalvermittlung inkl. Ausgabeaufschlag</t>
  </si>
  <si>
    <t>Vertriebskosten</t>
  </si>
  <si>
    <t>Gesamtkosten inklusive Vertriebskosten</t>
  </si>
  <si>
    <t>Aufgliederung der einmaligen Kosten des Finanzinstruments (Produktkosten)</t>
  </si>
  <si>
    <r>
      <t>Transaktionskosten (I)</t>
    </r>
    <r>
      <rPr>
        <b/>
        <vertAlign val="superscript"/>
        <sz val="11"/>
        <rFont val="Arial"/>
        <family val="2"/>
      </rPr>
      <t xml:space="preserve"> </t>
    </r>
    <r>
      <rPr>
        <b/>
        <sz val="11"/>
        <color rgb="FFFF0000"/>
        <rFont val="Arial"/>
        <family val="2"/>
      </rPr>
      <t>(ohne Bezug zum Finanzinstrument = "Sowieso-Kosten")</t>
    </r>
  </si>
  <si>
    <t>Nettobetrag</t>
  </si>
  <si>
    <t>Ust</t>
  </si>
  <si>
    <t>Vermietungskosten</t>
  </si>
  <si>
    <t>Notar</t>
  </si>
  <si>
    <t>Summe</t>
  </si>
  <si>
    <r>
      <t>Transaktionskosten</t>
    </r>
    <r>
      <rPr>
        <b/>
        <sz val="11"/>
        <color rgb="FFFF0000"/>
        <rFont val="Arial"/>
        <family val="2"/>
      </rPr>
      <t xml:space="preserve"> (verbunden mit dem Finanzinstrument)</t>
    </r>
  </si>
  <si>
    <t>Anschaffungsnebenkosten</t>
  </si>
  <si>
    <t>Transaktionskosten Gesamt</t>
  </si>
  <si>
    <t>Initialkosten</t>
  </si>
  <si>
    <t>Konzeption</t>
  </si>
  <si>
    <t>Eigenkapitalvermittlung inkl. Ausgabeaufschlag (II)</t>
  </si>
  <si>
    <t>Allgemeine Hinweise</t>
  </si>
  <si>
    <t>(1) Nominalbetrag entspricht dem Beteiligungsbetrag gemäß Verkaufsprospekt</t>
  </si>
  <si>
    <t>(2) Vergütungen an Dritte: Gemäß der „Musterbausteine für Kostenklauseln geschlossener Publikumsinvestmentvermögen“, § Y Ziff. 4, vom 30.09.2014 sind dies Vergütungen, die nicht bereits durch die lfd. KVG-Vergütung abgedeckt sind, wie bspw. Vergütungen für das Asset Management oder die Liquidation der Gesellschaft.</t>
  </si>
  <si>
    <t>(3) Aufwendungen für die Beschaffung von Fremdkapital: Nach den Musterbausteinen für Kostenklauseln geschlossener Publikums-Investmentvermögen sind an dieser Stelle auch Fremdkapitalzinsen zu berücksichtigen. Gemäß bsi-Position „MiFID II –Kostentransparenz / Umfang der offenzulegenden fortlaufenden Kosten bei geschlossenen AIF“ stehen die im Falle einer Fremdfinanzierung des Assets anfallenden Zinsen nicht im Zusammenhang mit der Verwaltung des Finanzprodukts im Sinne des Art. 50 Abs. 2 MiFID II DVO und müssen daher im Rahmen der ex-ante Kostentransparenz nach MIFID II nicht berücksichtigt werden.</t>
  </si>
  <si>
    <t>(4) Bewirtschaftungs- und Instandhaltungskosten: Nach den Musterbausteinen für Kostenklauseln geschlossener Publikums-Investmentvermögen sind Bewirtschaftungs- und Instandhaltungskosten zu berücksichtigen. Gemäß der bsi-Position „MiFID II – Kostentransparenz / Umfang der offenzulegenden fortlaufenden Kosten bei geschlossenen AIF“ stehen Bewirtschaftungs- und Instandhaltungskosten für Vermögensgegenstände (Sachwerte)) nicht im Zusammenhang mit der Verwaltung des Finanzprodukts im Sinne des Art. 50 Abs. 2 MiFID II DVO und müssen daher im Rahmen der ex-ante Kostentransparenz nach MIFID II nicht berücksichtigt werden.</t>
  </si>
  <si>
    <t>Fondsspezifische Hinweise</t>
  </si>
  <si>
    <t xml:space="preserve">(I) Transaktionskosten die nicht produktbezogen sind (d.h. die beispielsweise bei direktem Erwerb der dem Fondsangebot zugrunde liegenden Vermögensgegenstände ohnehin dem Investor entstehen würden und sich daher auf Ebene der Assets befinden und nicht aufgrund der Zeichnung über das vorliegende Finanzmarktinstrument entstehen), werden bei der Kosteninformation ggf. nicht berücksichtigt, was durch den Vertrieb festzulegen ist. </t>
  </si>
  <si>
    <t xml:space="preserve">(II) Aus Gründen der Vereinfachung wurden für den Eigenkapitalanteil des Gründungsgesellschafters gleiche Kosten wie für die Anleger unterstellt. </t>
  </si>
  <si>
    <t xml:space="preserve">Kosteninformation gemäß § 63 Absatz 7 Wertpapierhandelsgesetz </t>
  </si>
  <si>
    <t>Gegenstand dieses Dokuments ist die gesetzlich vorgeschriebene Information vor Geschäftsabschluss über die voraussichtlichen Kosten bezogen auf Ihre Kapitalanlage. Bei den Daten handelt es sich um Schätzungen auf der Grundlage von Annahmen. Die tatsächlichen Kosten können hiervon abweichen.</t>
  </si>
  <si>
    <t>[Name Kunde]</t>
  </si>
  <si>
    <t>Vermittler:</t>
  </si>
  <si>
    <t>[Name Vermittler]</t>
  </si>
  <si>
    <t>[Straße Kunde]</t>
  </si>
  <si>
    <t>[Straße Vermittler]</t>
  </si>
  <si>
    <t>[PLZ Ort Kunde]</t>
  </si>
  <si>
    <t>[PLZ Ort Vermittler]</t>
  </si>
  <si>
    <t>Erstellt am:</t>
  </si>
  <si>
    <t>Produkt:</t>
  </si>
  <si>
    <t>Art des Finanzinstruments:</t>
  </si>
  <si>
    <t>Beteiligungsbetrag in Fondswährung</t>
  </si>
  <si>
    <t>Anlagebetrag</t>
  </si>
  <si>
    <t>Beteiligungsbetrag (Kommanditeinlage)</t>
  </si>
  <si>
    <t>Anlagebetrag (Einzahlungsbetrag)</t>
  </si>
  <si>
    <t>1) Aufstellung der Kostenpositionen und Vertriebsvergütungen (Zuwendungen) bezogen auf den Beteiligungsbetrag</t>
  </si>
  <si>
    <t>Einstiegskosten (einmalig)</t>
  </si>
  <si>
    <t>Dienstleistungskosten</t>
  </si>
  <si>
    <t>Produktkosten</t>
  </si>
  <si>
    <t xml:space="preserve">     Transaktionskosten</t>
  </si>
  <si>
    <t xml:space="preserve">     Initialkosten</t>
  </si>
  <si>
    <t xml:space="preserve">     Vertriebskosten</t>
  </si>
  <si>
    <t xml:space="preserve">          davon Zuwendung an den Vermittler</t>
  </si>
  <si>
    <t>Laufende Kosten (p.a.)</t>
  </si>
  <si>
    <t xml:space="preserve">     Dienstleistungskosten</t>
  </si>
  <si>
    <t xml:space="preserve">     Produktkosten</t>
  </si>
  <si>
    <t>Ausstiegskosten</t>
  </si>
  <si>
    <t>p.a.</t>
  </si>
  <si>
    <t>Gesamte Kosten</t>
  </si>
  <si>
    <t xml:space="preserve"> </t>
  </si>
  <si>
    <t>3) Auswirkungen der Kosten auf die Rendite der Anlage bezogen auf den Beteiligungsbetrag</t>
  </si>
  <si>
    <t>1. Jahr</t>
  </si>
  <si>
    <t>ab dem 2. Jahr</t>
  </si>
  <si>
    <t>zusätzlich im Verkaufsjahr</t>
  </si>
  <si>
    <t>Gesamtkosten</t>
  </si>
  <si>
    <t>Hinweise und Erläuterungen</t>
  </si>
  <si>
    <t xml:space="preserve">Vorstehende Tabelle veranschaulicht exemplarisch die kumulative Wirkung der Kosten auf die Rendite der Anlage. Die Darstellung enthält keine Aussagen über die Höhe der Rendite selbst. Die Kosten verringern die Rendite während der angenommenen Haltedauer. Im ersten Jahr machen sich vor allem die einmaligen Einstiegskosten bemerkbar, d.h. die Kosten im Zusammenhang mit dem Erwerb des Finanzinstruments bzw. die produktbezogenen Transaktionskosten (nicht produktbezogene (Transaktions-) Kosten wie Erwerbsnebenkosten, z.B. Grunderwerbsteuern, Notarkosten bzw. Vermietungskosten, sind nicht berücksichtigt, diese sind im Verkaufsprospekt offengelegt). Die laufenden Kosten variieren tatsächlich in Abhängigkeit von der Entwicklung des Nettoinventarwerts. Zum Zeitpunkt des Verkaufs der Immobilie macht sich die einmalige Vergütung hierfür bemerkbar. </t>
  </si>
  <si>
    <t>HAHN Pluswertfonds 182 GmbH &amp; Co. geschlossene-Investment-KG</t>
  </si>
  <si>
    <t>risikogemischter geschlossener Investmentfonds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</si>
</sst>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 _€_-;\-* #,##0\ _€_-;_-* &quot;-&quot;??\ _€_-;_-@_-"/>
    <numFmt numFmtId="166" formatCode="#,##0.00\ &quot;Jahre&quot;"/>
    <numFmt numFmtId="167" formatCode="0.0%"/>
    <numFmt numFmtId="168" formatCode="#,##0\ [$EUR];\-#,##0\ [$EUR]"/>
    <numFmt numFmtId="169" formatCode="#,##0.00\ [$EUR]"/>
  </numFmts>
  <fonts count="18"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b/>
      <sz val="11"/>
      <color theme="1"/>
      <name val="Arial"/>
      <family val="2"/>
    </font>
    <font>
      <b/>
      <sz val="11"/>
      <color theme="0"/>
      <name val="Arial"/>
      <family val="2"/>
    </font>
    <font>
      <b/>
      <sz val="11"/>
      <name val="Arial"/>
      <family val="2"/>
    </font>
    <font>
      <sz val="11"/>
      <name val="Arial"/>
      <family val="2"/>
    </font>
    <font>
      <b/>
      <sz val="14"/>
      <name val="Arial"/>
      <family val="2"/>
    </font>
    <font>
      <b/>
      <vertAlign val="superscript"/>
      <sz val="11"/>
      <name val="Arial"/>
      <family val="2"/>
    </font>
    <font>
      <b/>
      <sz val="11"/>
      <color rgb="FFFF0000"/>
      <name val="Arial"/>
      <family val="2"/>
    </font>
    <font>
      <sz val="9"/>
      <color theme="1"/>
      <name val="Arial"/>
      <family val="2"/>
    </font>
    <font>
      <i/>
      <sz val="11"/>
      <color theme="1"/>
      <name val="Arial"/>
      <family val="2"/>
    </font>
    <font>
      <b/>
      <sz val="8"/>
      <color theme="1"/>
      <name val="Arial"/>
      <family val="2"/>
    </font>
    <font>
      <b/>
      <sz val="9"/>
      <color indexed="81"/>
      <name val="Segoe UI"/>
      <family val="2"/>
    </font>
    <font>
      <sz val="9"/>
      <color indexed="81"/>
      <name val="Segoe U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4F81BD"/>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3" fillId="0" borderId="0" xfId="0" applyFont="1"/>
    <xf numFmtId="0" fontId="3" fillId="2" borderId="0" xfId="0" applyFont="1" applyFill="1" applyAlignment="1">
      <alignment horizontal="left" vertical="top" wrapText="1"/>
    </xf>
    <xf numFmtId="0" fontId="3" fillId="0" borderId="0" xfId="0" applyFont="1" applyAlignment="1">
      <alignment vertical="top" wrapText="1"/>
    </xf>
    <xf numFmtId="0" fontId="4" fillId="2" borderId="0" xfId="0" applyFont="1" applyFill="1" applyAlignment="1">
      <alignment vertical="top"/>
    </xf>
    <xf numFmtId="0" fontId="4" fillId="2" borderId="0" xfId="0" applyFont="1" applyFill="1"/>
    <xf numFmtId="165" fontId="3" fillId="3" borderId="0" xfId="1" applyNumberFormat="1" applyFont="1" applyFill="1" applyAlignment="1">
      <alignment horizontal="right"/>
    </xf>
    <xf numFmtId="0" fontId="3" fillId="2" borderId="0" xfId="0" applyFont="1" applyFill="1" applyAlignment="1">
      <alignment horizontal="left"/>
    </xf>
    <xf numFmtId="0" fontId="3" fillId="0" borderId="0" xfId="0" applyFont="1" applyAlignment="1">
      <alignment horizontal="left"/>
    </xf>
    <xf numFmtId="0" fontId="3" fillId="3" borderId="0" xfId="0" applyFont="1" applyFill="1" applyAlignment="1">
      <alignment horizontal="right"/>
    </xf>
    <xf numFmtId="10" fontId="3" fillId="3" borderId="0" xfId="2" applyNumberFormat="1" applyFont="1" applyFill="1" applyAlignment="1">
      <alignment horizontal="right"/>
    </xf>
    <xf numFmtId="14" fontId="3" fillId="3" borderId="0" xfId="0" quotePrefix="1" applyNumberFormat="1" applyFont="1" applyFill="1" applyAlignment="1">
      <alignment horizontal="right"/>
    </xf>
    <xf numFmtId="0" fontId="4" fillId="2" borderId="0" xfId="0" applyFont="1" applyFill="1" applyAlignment="1">
      <alignment wrapText="1"/>
    </xf>
    <xf numFmtId="14" fontId="3" fillId="3" borderId="0" xfId="0" applyNumberFormat="1" applyFont="1" applyFill="1" applyAlignment="1">
      <alignment horizontal="right"/>
    </xf>
    <xf numFmtId="164" fontId="3" fillId="2" borderId="0" xfId="0" applyNumberFormat="1" applyFont="1" applyFill="1" applyAlignment="1">
      <alignment horizontal="left"/>
    </xf>
    <xf numFmtId="166" fontId="3" fillId="0" borderId="0" xfId="1" applyNumberFormat="1" applyFont="1" applyFill="1" applyAlignment="1">
      <alignment horizontal="right"/>
    </xf>
    <xf numFmtId="0" fontId="3" fillId="2" borderId="0" xfId="0" applyFont="1" applyFill="1" applyAlignment="1">
      <alignment horizontal="center"/>
    </xf>
    <xf numFmtId="0" fontId="3" fillId="2" borderId="0" xfId="0" applyFont="1" applyFill="1"/>
    <xf numFmtId="0" fontId="7" fillId="2" borderId="1" xfId="0" applyFont="1" applyFill="1" applyBorder="1" applyAlignment="1">
      <alignment horizontal="left" vertical="center" wrapText="1"/>
    </xf>
    <xf numFmtId="165" fontId="7" fillId="3" borderId="1" xfId="1" applyNumberFormat="1" applyFont="1" applyFill="1" applyBorder="1" applyAlignment="1">
      <alignment horizontal="center" vertical="center"/>
    </xf>
    <xf numFmtId="10" fontId="7" fillId="2" borderId="1" xfId="2"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0" xfId="0" applyFont="1" applyFill="1" applyAlignment="1">
      <alignment horizontal="center" vertical="center"/>
    </xf>
    <xf numFmtId="0" fontId="7" fillId="2" borderId="0" xfId="0" applyFont="1" applyFill="1" applyAlignment="1">
      <alignment horizontal="left" vertical="center" wrapText="1"/>
    </xf>
    <xf numFmtId="3" fontId="7" fillId="2" borderId="0" xfId="0" applyNumberFormat="1" applyFont="1" applyFill="1" applyAlignment="1">
      <alignment horizontal="center" vertical="center"/>
    </xf>
    <xf numFmtId="10" fontId="7" fillId="2" borderId="0" xfId="2" applyNumberFormat="1" applyFont="1" applyFill="1" applyBorder="1" applyAlignment="1">
      <alignment horizontal="center" vertical="center"/>
    </xf>
    <xf numFmtId="0" fontId="6" fillId="2" borderId="0" xfId="0" applyFont="1" applyFill="1" applyAlignment="1">
      <alignment horizontal="left" vertical="center" wrapText="1"/>
    </xf>
    <xf numFmtId="165" fontId="7" fillId="2" borderId="0" xfId="1" applyNumberFormat="1" applyFont="1" applyFill="1" applyBorder="1" applyAlignment="1">
      <alignment horizontal="right" vertical="center"/>
    </xf>
    <xf numFmtId="0" fontId="7" fillId="3" borderId="0" xfId="0" applyFont="1" applyFill="1" applyAlignment="1">
      <alignment horizontal="left" vertical="center" wrapText="1"/>
    </xf>
    <xf numFmtId="165" fontId="7" fillId="3" borderId="0" xfId="1" applyNumberFormat="1" applyFont="1" applyFill="1" applyBorder="1" applyAlignment="1">
      <alignment horizontal="right" vertical="center"/>
    </xf>
    <xf numFmtId="0" fontId="7" fillId="2" borderId="5" xfId="0" applyFont="1" applyFill="1" applyBorder="1" applyAlignment="1">
      <alignment horizontal="left" vertical="center" wrapText="1"/>
    </xf>
    <xf numFmtId="165" fontId="7" fillId="2" borderId="5" xfId="1" applyNumberFormat="1" applyFont="1" applyFill="1" applyBorder="1" applyAlignment="1">
      <alignment horizontal="right" vertical="center"/>
    </xf>
    <xf numFmtId="10" fontId="7" fillId="2" borderId="5" xfId="2" applyNumberFormat="1" applyFont="1" applyFill="1" applyBorder="1" applyAlignment="1">
      <alignment horizontal="center" vertical="center"/>
    </xf>
    <xf numFmtId="0" fontId="6" fillId="2" borderId="5" xfId="0" applyFont="1" applyFill="1" applyBorder="1" applyAlignment="1">
      <alignment horizontal="left" vertical="center" wrapText="1"/>
    </xf>
    <xf numFmtId="165" fontId="6" fillId="2" borderId="5" xfId="1" applyNumberFormat="1" applyFont="1" applyFill="1" applyBorder="1" applyAlignment="1">
      <alignment horizontal="right" vertical="center"/>
    </xf>
    <xf numFmtId="10" fontId="6" fillId="2" borderId="5" xfId="2" applyNumberFormat="1" applyFont="1" applyFill="1" applyBorder="1" applyAlignment="1">
      <alignment horizontal="center" vertical="center"/>
    </xf>
    <xf numFmtId="165" fontId="6" fillId="2" borderId="0" xfId="1" applyNumberFormat="1" applyFont="1" applyFill="1" applyBorder="1" applyAlignment="1">
      <alignment horizontal="right" vertical="center"/>
    </xf>
    <xf numFmtId="10" fontId="6" fillId="2" borderId="0" xfId="2" applyNumberFormat="1" applyFont="1" applyFill="1" applyBorder="1" applyAlignment="1">
      <alignment horizontal="center" vertical="center"/>
    </xf>
    <xf numFmtId="167" fontId="7" fillId="2" borderId="0" xfId="2" applyNumberFormat="1" applyFont="1" applyFill="1" applyBorder="1" applyAlignment="1">
      <alignment horizontal="center" vertical="center"/>
    </xf>
    <xf numFmtId="165" fontId="7" fillId="2" borderId="0" xfId="1" applyNumberFormat="1" applyFont="1" applyFill="1" applyBorder="1" applyAlignment="1">
      <alignment vertical="center" wrapText="1"/>
    </xf>
    <xf numFmtId="0" fontId="7" fillId="2" borderId="0" xfId="0" applyFont="1" applyFill="1" applyAlignment="1">
      <alignment vertical="center" wrapText="1"/>
    </xf>
    <xf numFmtId="0" fontId="3" fillId="0" borderId="0" xfId="0" applyFont="1" applyAlignment="1">
      <alignment horizontal="center"/>
    </xf>
    <xf numFmtId="0" fontId="3" fillId="0" borderId="0" xfId="0" applyFont="1" applyAlignment="1">
      <alignment wrapText="1"/>
    </xf>
    <xf numFmtId="0" fontId="3" fillId="2" borderId="0" xfId="0" applyFont="1" applyFill="1" applyAlignment="1">
      <alignment wrapText="1"/>
    </xf>
    <xf numFmtId="0" fontId="7" fillId="3" borderId="0" xfId="0" applyFont="1" applyFill="1" applyAlignment="1">
      <alignment horizontal="left" vertical="top" wrapText="1"/>
    </xf>
    <xf numFmtId="14" fontId="3" fillId="3" borderId="0" xfId="0" applyNumberFormat="1" applyFont="1" applyFill="1" applyAlignment="1">
      <alignment wrapText="1"/>
    </xf>
    <xf numFmtId="0" fontId="4" fillId="2" borderId="0" xfId="0" applyFont="1" applyFill="1" applyAlignment="1">
      <alignment vertical="top" wrapText="1"/>
    </xf>
    <xf numFmtId="0" fontId="3" fillId="2" borderId="0" xfId="0" applyFont="1" applyFill="1" applyAlignment="1">
      <alignment horizontal="left" wrapText="1"/>
    </xf>
    <xf numFmtId="164" fontId="3" fillId="3" borderId="0" xfId="1" applyFont="1" applyFill="1" applyBorder="1" applyAlignment="1">
      <alignment horizontal="right" wrapText="1"/>
    </xf>
    <xf numFmtId="0" fontId="3" fillId="2" borderId="0" xfId="0" applyFont="1" applyFill="1" applyAlignment="1">
      <alignment horizontal="right" wrapText="1"/>
    </xf>
    <xf numFmtId="0" fontId="11" fillId="2" borderId="0" xfId="0" applyFont="1" applyFill="1" applyAlignment="1">
      <alignment wrapText="1"/>
    </xf>
    <xf numFmtId="0" fontId="4" fillId="2" borderId="0" xfId="0" applyFont="1" applyFill="1" applyAlignment="1">
      <alignment horizontal="center" wrapText="1"/>
    </xf>
    <xf numFmtId="0" fontId="4" fillId="2" borderId="0" xfId="0" applyFont="1" applyFill="1" applyAlignment="1">
      <alignment horizontal="right" wrapText="1"/>
    </xf>
    <xf numFmtId="168" fontId="3" fillId="2" borderId="0" xfId="1" applyNumberFormat="1" applyFont="1" applyFill="1" applyBorder="1" applyAlignment="1">
      <alignment wrapText="1"/>
    </xf>
    <xf numFmtId="10" fontId="3" fillId="2" borderId="0" xfId="3" applyNumberFormat="1" applyFont="1" applyFill="1" applyBorder="1" applyAlignment="1">
      <alignment horizontal="right" wrapText="1"/>
    </xf>
    <xf numFmtId="169" fontId="3" fillId="2" borderId="0" xfId="1" applyNumberFormat="1" applyFont="1" applyFill="1" applyBorder="1" applyAlignment="1">
      <alignment wrapText="1"/>
    </xf>
    <xf numFmtId="0" fontId="12" fillId="2" borderId="0" xfId="0" applyFont="1" applyFill="1" applyAlignment="1">
      <alignment horizontal="left" wrapText="1"/>
    </xf>
    <xf numFmtId="0" fontId="12" fillId="2" borderId="0" xfId="0" applyFont="1" applyFill="1" applyAlignment="1">
      <alignment wrapText="1"/>
    </xf>
    <xf numFmtId="169" fontId="12" fillId="2" borderId="0" xfId="1" applyNumberFormat="1" applyFont="1" applyFill="1" applyBorder="1" applyAlignment="1">
      <alignment wrapText="1"/>
    </xf>
    <xf numFmtId="10" fontId="12" fillId="3" borderId="0" xfId="0" applyNumberFormat="1" applyFont="1" applyFill="1" applyAlignment="1">
      <alignment wrapText="1"/>
    </xf>
    <xf numFmtId="169" fontId="3" fillId="2" borderId="0" xfId="0" applyNumberFormat="1" applyFont="1" applyFill="1" applyAlignment="1">
      <alignment wrapText="1"/>
    </xf>
    <xf numFmtId="10" fontId="12" fillId="2" borderId="0" xfId="2" applyNumberFormat="1" applyFont="1" applyFill="1" applyBorder="1" applyAlignment="1">
      <alignment wrapText="1"/>
    </xf>
    <xf numFmtId="10" fontId="12" fillId="2" borderId="0" xfId="3" applyNumberFormat="1" applyFont="1" applyFill="1" applyBorder="1" applyAlignment="1">
      <alignment wrapText="1"/>
    </xf>
    <xf numFmtId="10" fontId="3" fillId="2" borderId="0" xfId="2" applyNumberFormat="1" applyFont="1" applyFill="1" applyBorder="1" applyAlignment="1">
      <alignment horizontal="right" wrapText="1"/>
    </xf>
    <xf numFmtId="0" fontId="3" fillId="2" borderId="6" xfId="0" applyFont="1" applyFill="1" applyBorder="1" applyAlignment="1">
      <alignment wrapText="1"/>
    </xf>
    <xf numFmtId="0" fontId="4" fillId="2" borderId="6" xfId="0" applyFont="1" applyFill="1" applyBorder="1" applyAlignment="1">
      <alignment wrapText="1"/>
    </xf>
    <xf numFmtId="169" fontId="3" fillId="2" borderId="6" xfId="1" applyNumberFormat="1" applyFont="1" applyFill="1" applyBorder="1" applyAlignment="1">
      <alignment wrapText="1"/>
    </xf>
    <xf numFmtId="10" fontId="3" fillId="2" borderId="6" xfId="2" applyNumberFormat="1" applyFont="1" applyFill="1" applyBorder="1" applyAlignment="1">
      <alignment horizontal="right" wrapText="1"/>
    </xf>
    <xf numFmtId="10" fontId="3" fillId="2" borderId="0" xfId="3" applyNumberFormat="1" applyFont="1" applyFill="1" applyBorder="1" applyAlignment="1">
      <alignment wrapText="1"/>
    </xf>
    <xf numFmtId="10" fontId="12" fillId="2" borderId="0" xfId="2" applyNumberFormat="1" applyFont="1" applyFill="1" applyBorder="1" applyAlignment="1">
      <alignment horizontal="right" wrapText="1"/>
    </xf>
    <xf numFmtId="164" fontId="3" fillId="2" borderId="0" xfId="1" applyFont="1" applyFill="1" applyBorder="1" applyAlignment="1">
      <alignment wrapText="1"/>
    </xf>
    <xf numFmtId="164" fontId="3" fillId="2" borderId="0" xfId="0" applyNumberFormat="1" applyFont="1" applyFill="1" applyAlignment="1">
      <alignment wrapText="1"/>
    </xf>
    <xf numFmtId="10" fontId="3" fillId="2" borderId="0" xfId="0" applyNumberFormat="1" applyFont="1" applyFill="1" applyAlignment="1">
      <alignment wrapText="1"/>
    </xf>
    <xf numFmtId="17" fontId="4" fillId="2" borderId="0" xfId="0" applyNumberFormat="1" applyFont="1" applyFill="1" applyAlignment="1">
      <alignment horizontal="center" wrapText="1"/>
    </xf>
    <xf numFmtId="0" fontId="13" fillId="0" borderId="0" xfId="0" applyFont="1" applyAlignment="1">
      <alignment wrapText="1"/>
    </xf>
    <xf numFmtId="0" fontId="13" fillId="0" borderId="0" xfId="0" applyFont="1" applyAlignment="1">
      <alignment horizontal="right" wrapText="1"/>
    </xf>
    <xf numFmtId="14" fontId="13" fillId="0" borderId="0" xfId="0" applyNumberFormat="1" applyFont="1" applyAlignment="1">
      <alignment horizontal="left"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10" fontId="7" fillId="2" borderId="1" xfId="2"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0" fontId="7" fillId="2" borderId="0" xfId="0" applyFont="1" applyFill="1" applyAlignment="1">
      <alignment horizontal="left" vertical="center" wrapText="1"/>
    </xf>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wrapText="1"/>
    </xf>
    <xf numFmtId="0" fontId="2" fillId="2" borderId="0" xfId="0" applyFont="1" applyFill="1" applyAlignment="1">
      <alignment horizontal="left" wrapText="1"/>
    </xf>
    <xf numFmtId="0" fontId="3" fillId="2" borderId="0" xfId="0" applyFont="1" applyFill="1" applyAlignment="1">
      <alignment horizontal="justify" vertical="top" wrapText="1"/>
    </xf>
    <xf numFmtId="0" fontId="3" fillId="3" borderId="0" xfId="0" applyFont="1" applyFill="1" applyAlignment="1">
      <alignment horizontal="left" vertical="top" wrapText="1"/>
    </xf>
    <xf numFmtId="10" fontId="3" fillId="2" borderId="0" xfId="3" applyNumberFormat="1" applyFont="1" applyFill="1" applyBorder="1" applyAlignment="1">
      <alignment horizontal="right" wrapText="1"/>
    </xf>
    <xf numFmtId="0" fontId="4" fillId="2" borderId="0" xfId="0" applyFont="1" applyFill="1" applyAlignment="1">
      <alignment horizontal="left" wrapText="1"/>
    </xf>
    <xf numFmtId="0" fontId="3" fillId="0" borderId="0" xfId="0" applyFont="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center" wrapText="1"/>
    </xf>
    <xf numFmtId="0" fontId="3" fillId="3" borderId="0" xfId="0" applyFont="1" applyFill="1" applyAlignment="1">
      <alignment horizontal="justify" vertical="top" wrapText="1"/>
    </xf>
  </cellXfs>
  <cellStyles count="4">
    <cellStyle name="Komma" xfId="1" builtinId="3"/>
    <cellStyle name="Prozent" xfId="2" builtinId="5"/>
    <cellStyle name="Prozent 2 2" xfId="3" xr:uid="{6697130C-D9C0-44DD-87BF-25BDEB580E96}"/>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D45E-8CB6-4503-81B3-A348E46141D7}">
  <sheetPr>
    <tabColor rgb="FF1DFF83"/>
    <pageSetUpPr fitToPage="1"/>
  </sheetPr>
  <dimension ref="A1:P85"/>
  <sheetViews>
    <sheetView zoomScale="85" zoomScaleNormal="85" workbookViewId="0">
      <selection activeCell="E3" sqref="E3"/>
    </sheetView>
  </sheetViews>
  <sheetFormatPr baseColWidth="10" defaultColWidth="11.42578125" defaultRowHeight="14.25" x14ac:dyDescent="0.2"/>
  <cols>
    <col min="1" max="1" width="61.42578125" style="45" customWidth="1"/>
    <col min="2" max="2" width="58.42578125" style="1" customWidth="1"/>
    <col min="3" max="3" width="19.5703125" style="1" customWidth="1"/>
    <col min="4" max="4" width="29.42578125" style="1" customWidth="1"/>
    <col min="5" max="5" width="14.42578125" style="1" customWidth="1"/>
    <col min="6" max="6" width="13" style="1" bestFit="1" customWidth="1"/>
    <col min="7" max="16384" width="11.42578125" style="1"/>
  </cols>
  <sheetData>
    <row r="1" spans="1:16" ht="40.5" customHeight="1" x14ac:dyDescent="0.2">
      <c r="A1" s="84" t="s">
        <v>0</v>
      </c>
      <c r="B1" s="84"/>
      <c r="C1" s="84"/>
      <c r="D1" s="84"/>
    </row>
    <row r="2" spans="1:16" ht="66" customHeight="1" x14ac:dyDescent="0.2">
      <c r="A2" s="85" t="s">
        <v>1</v>
      </c>
      <c r="B2" s="85"/>
      <c r="C2" s="85"/>
      <c r="D2" s="85"/>
      <c r="E2" s="3"/>
      <c r="F2" s="3"/>
    </row>
    <row r="3" spans="1:16" ht="66" customHeight="1" x14ac:dyDescent="0.2">
      <c r="A3" s="85" t="s">
        <v>2</v>
      </c>
      <c r="B3" s="85"/>
      <c r="C3" s="85"/>
      <c r="D3" s="85"/>
      <c r="E3" s="3"/>
      <c r="F3" s="3"/>
    </row>
    <row r="4" spans="1:16" ht="15" customHeight="1" x14ac:dyDescent="0.2">
      <c r="A4" s="4" t="s">
        <v>3</v>
      </c>
      <c r="B4" s="86" t="s">
        <v>107</v>
      </c>
      <c r="C4" s="86"/>
      <c r="D4" s="86"/>
      <c r="E4" s="3"/>
      <c r="F4" s="3"/>
    </row>
    <row r="5" spans="1:16" ht="15" x14ac:dyDescent="0.25">
      <c r="A5" s="5" t="s">
        <v>4</v>
      </c>
      <c r="B5" s="87" t="s">
        <v>108</v>
      </c>
      <c r="C5" s="87"/>
      <c r="D5" s="87"/>
    </row>
    <row r="6" spans="1:16" ht="15" x14ac:dyDescent="0.25">
      <c r="A6" s="5" t="s">
        <v>5</v>
      </c>
      <c r="B6" s="6">
        <v>38000000</v>
      </c>
      <c r="C6" s="7"/>
      <c r="D6" s="7"/>
      <c r="E6" s="8"/>
      <c r="F6" s="8"/>
    </row>
    <row r="7" spans="1:16" ht="15" x14ac:dyDescent="0.25">
      <c r="A7" s="5" t="s">
        <v>6</v>
      </c>
      <c r="B7" s="9" t="s">
        <v>7</v>
      </c>
      <c r="C7" s="7"/>
      <c r="D7" s="7"/>
      <c r="E7" s="8"/>
      <c r="F7" s="8"/>
    </row>
    <row r="8" spans="1:16" ht="15" x14ac:dyDescent="0.25">
      <c r="A8" s="5" t="s">
        <v>8</v>
      </c>
      <c r="B8" s="10">
        <v>0.05</v>
      </c>
      <c r="C8" s="7"/>
      <c r="D8" s="7"/>
      <c r="E8" s="8"/>
      <c r="F8" s="8"/>
    </row>
    <row r="9" spans="1:16" ht="15" x14ac:dyDescent="0.25">
      <c r="A9" s="5" t="s">
        <v>9</v>
      </c>
      <c r="B9" s="11">
        <v>45747</v>
      </c>
      <c r="C9" s="7"/>
      <c r="D9" s="7"/>
      <c r="E9" s="8"/>
      <c r="F9" s="8"/>
    </row>
    <row r="10" spans="1:16" ht="30" customHeight="1" x14ac:dyDescent="0.2">
      <c r="A10" s="12" t="s">
        <v>10</v>
      </c>
      <c r="B10" s="13">
        <v>50770</v>
      </c>
      <c r="C10" s="14"/>
      <c r="D10" s="7"/>
      <c r="E10" s="8"/>
      <c r="F10" s="8"/>
    </row>
    <row r="11" spans="1:16" ht="15" x14ac:dyDescent="0.25">
      <c r="A11" s="5" t="s">
        <v>11</v>
      </c>
      <c r="B11" s="15">
        <v>13.75</v>
      </c>
      <c r="C11" s="7"/>
      <c r="D11" s="7"/>
      <c r="E11" s="8"/>
      <c r="F11" s="8"/>
    </row>
    <row r="12" spans="1:16" x14ac:dyDescent="0.2">
      <c r="A12" s="16"/>
      <c r="B12" s="17"/>
      <c r="C12" s="17"/>
      <c r="D12" s="17"/>
    </row>
    <row r="13" spans="1:16" s="17" customFormat="1" ht="30" customHeight="1" x14ac:dyDescent="0.2">
      <c r="A13" s="81" t="s">
        <v>12</v>
      </c>
      <c r="B13" s="81" t="s">
        <v>13</v>
      </c>
      <c r="C13" s="81" t="s">
        <v>14</v>
      </c>
      <c r="D13" s="82" t="s">
        <v>15</v>
      </c>
      <c r="E13" s="1"/>
      <c r="F13" s="1"/>
      <c r="G13" s="1"/>
      <c r="H13" s="1"/>
      <c r="I13" s="1"/>
      <c r="J13" s="1"/>
      <c r="K13" s="1"/>
      <c r="L13" s="1"/>
      <c r="M13" s="1"/>
      <c r="N13" s="1"/>
      <c r="O13" s="1"/>
      <c r="P13" s="1"/>
    </row>
    <row r="14" spans="1:16" s="17" customFormat="1" ht="15" customHeight="1" x14ac:dyDescent="0.2">
      <c r="A14" s="81"/>
      <c r="B14" s="81"/>
      <c r="C14" s="81"/>
      <c r="D14" s="83"/>
      <c r="E14" s="1"/>
      <c r="F14" s="1"/>
      <c r="G14" s="1"/>
      <c r="H14" s="1"/>
      <c r="I14" s="1"/>
      <c r="J14" s="1"/>
      <c r="K14" s="1"/>
      <c r="L14" s="1"/>
      <c r="M14" s="1"/>
      <c r="N14" s="1"/>
      <c r="O14" s="1"/>
      <c r="P14" s="1"/>
    </row>
    <row r="15" spans="1:16" s="17" customFormat="1" ht="120" customHeight="1" x14ac:dyDescent="0.2">
      <c r="A15" s="88" t="s">
        <v>16</v>
      </c>
      <c r="B15" s="18" t="s">
        <v>17</v>
      </c>
      <c r="C15" s="19">
        <v>180655.76641148332</v>
      </c>
      <c r="D15" s="91">
        <f>+SUM(C15:C30)/B6</f>
        <v>8.0361187212678563E-3</v>
      </c>
      <c r="E15" s="1"/>
      <c r="F15" s="1"/>
      <c r="G15" s="1"/>
      <c r="H15" s="1"/>
      <c r="I15" s="1"/>
      <c r="J15" s="1"/>
      <c r="K15" s="1"/>
      <c r="L15" s="1"/>
      <c r="M15" s="1"/>
      <c r="N15" s="1"/>
      <c r="O15" s="1"/>
      <c r="P15" s="1"/>
    </row>
    <row r="16" spans="1:16" s="17" customFormat="1" ht="15" customHeight="1" x14ac:dyDescent="0.2">
      <c r="A16" s="89"/>
      <c r="B16" s="18" t="s">
        <v>18</v>
      </c>
      <c r="C16" s="19">
        <v>1018.1818181818181</v>
      </c>
      <c r="D16" s="91"/>
      <c r="E16" s="1"/>
      <c r="F16" s="1"/>
      <c r="G16" s="1"/>
      <c r="H16" s="1"/>
      <c r="I16" s="1"/>
      <c r="J16" s="1"/>
      <c r="K16" s="1"/>
      <c r="L16" s="1"/>
      <c r="M16" s="1"/>
      <c r="N16" s="1"/>
      <c r="O16" s="1"/>
      <c r="P16" s="1"/>
    </row>
    <row r="17" spans="1:16" s="17" customFormat="1" ht="14.25" customHeight="1" x14ac:dyDescent="0.2">
      <c r="A17" s="89"/>
      <c r="B17" s="18" t="s">
        <v>19</v>
      </c>
      <c r="C17" s="19">
        <v>1018.1818181818181</v>
      </c>
      <c r="D17" s="91"/>
      <c r="E17" s="1"/>
      <c r="F17" s="1"/>
      <c r="G17" s="1"/>
      <c r="H17" s="1"/>
      <c r="I17" s="1"/>
      <c r="J17" s="1"/>
      <c r="K17" s="1"/>
      <c r="L17" s="1"/>
      <c r="M17" s="1"/>
      <c r="N17" s="1"/>
      <c r="O17" s="1"/>
      <c r="P17" s="1"/>
    </row>
    <row r="18" spans="1:16" s="17" customFormat="1" x14ac:dyDescent="0.2">
      <c r="A18" s="89"/>
      <c r="B18" s="18" t="s">
        <v>20</v>
      </c>
      <c r="C18" s="19">
        <v>0</v>
      </c>
      <c r="D18" s="91"/>
      <c r="E18" s="1"/>
      <c r="F18" s="1"/>
      <c r="G18" s="1"/>
      <c r="H18" s="1"/>
      <c r="I18" s="1"/>
      <c r="J18" s="1"/>
      <c r="K18" s="1"/>
      <c r="L18" s="1"/>
      <c r="M18" s="1"/>
      <c r="N18" s="1"/>
      <c r="O18" s="1"/>
      <c r="P18" s="1"/>
    </row>
    <row r="19" spans="1:16" s="17" customFormat="1" ht="42.75" x14ac:dyDescent="0.2">
      <c r="A19" s="89"/>
      <c r="B19" s="18" t="s">
        <v>21</v>
      </c>
      <c r="C19" s="19">
        <v>0</v>
      </c>
      <c r="D19" s="91"/>
      <c r="E19" s="1"/>
      <c r="F19" s="1"/>
      <c r="G19" s="1"/>
      <c r="H19" s="1"/>
      <c r="I19" s="1"/>
      <c r="J19" s="1"/>
      <c r="K19" s="1"/>
      <c r="L19" s="1"/>
      <c r="M19" s="1"/>
      <c r="N19" s="1"/>
      <c r="O19" s="1"/>
      <c r="P19" s="1"/>
    </row>
    <row r="20" spans="1:16" s="17" customFormat="1" x14ac:dyDescent="0.2">
      <c r="A20" s="89"/>
      <c r="B20" s="18" t="s">
        <v>22</v>
      </c>
      <c r="C20" s="19">
        <v>16347.661912456917</v>
      </c>
      <c r="D20" s="91"/>
      <c r="E20" s="1"/>
      <c r="F20" s="1"/>
      <c r="G20" s="1"/>
      <c r="H20" s="1"/>
      <c r="I20" s="1"/>
      <c r="J20" s="1"/>
      <c r="K20" s="1"/>
      <c r="L20" s="1"/>
      <c r="M20" s="1"/>
      <c r="N20" s="1"/>
      <c r="O20" s="1"/>
      <c r="P20" s="1"/>
    </row>
    <row r="21" spans="1:16" s="17" customFormat="1" ht="28.5" x14ac:dyDescent="0.2">
      <c r="A21" s="89"/>
      <c r="B21" s="18" t="s">
        <v>23</v>
      </c>
      <c r="C21" s="19">
        <v>51584.693848086827</v>
      </c>
      <c r="D21" s="91"/>
      <c r="E21" s="1"/>
      <c r="F21" s="1"/>
      <c r="G21" s="1"/>
      <c r="H21" s="1"/>
      <c r="I21" s="1"/>
      <c r="J21" s="1"/>
      <c r="K21" s="1"/>
      <c r="L21" s="1"/>
      <c r="M21" s="1"/>
      <c r="N21" s="1"/>
      <c r="O21" s="1"/>
      <c r="P21" s="1"/>
    </row>
    <row r="22" spans="1:16" s="17" customFormat="1" ht="42.75" x14ac:dyDescent="0.2">
      <c r="A22" s="89"/>
      <c r="B22" s="18" t="s">
        <v>24</v>
      </c>
      <c r="C22" s="19"/>
      <c r="D22" s="91"/>
      <c r="E22" s="1"/>
      <c r="F22" s="1"/>
      <c r="G22" s="1"/>
      <c r="H22" s="1"/>
      <c r="I22" s="1"/>
      <c r="J22" s="1"/>
      <c r="K22" s="1"/>
      <c r="L22" s="1"/>
      <c r="M22" s="1"/>
      <c r="N22" s="1"/>
      <c r="O22" s="1"/>
      <c r="P22" s="1"/>
    </row>
    <row r="23" spans="1:16" s="17" customFormat="1" x14ac:dyDescent="0.2">
      <c r="A23" s="89"/>
      <c r="B23" s="18" t="s">
        <v>25</v>
      </c>
      <c r="C23" s="19"/>
      <c r="D23" s="91"/>
      <c r="E23" s="1"/>
      <c r="F23" s="1"/>
      <c r="G23" s="1"/>
      <c r="H23" s="1"/>
      <c r="I23" s="1"/>
      <c r="J23" s="1"/>
      <c r="K23" s="1"/>
      <c r="L23" s="1"/>
      <c r="M23" s="1"/>
      <c r="N23" s="1"/>
      <c r="O23" s="1"/>
      <c r="P23" s="1"/>
    </row>
    <row r="24" spans="1:16" s="17" customFormat="1" x14ac:dyDescent="0.2">
      <c r="A24" s="89"/>
      <c r="B24" s="18" t="s">
        <v>26</v>
      </c>
      <c r="C24" s="19"/>
      <c r="D24" s="91"/>
      <c r="E24" s="1"/>
      <c r="F24" s="1"/>
      <c r="G24" s="1"/>
      <c r="H24" s="1"/>
      <c r="I24" s="1"/>
      <c r="J24" s="1"/>
      <c r="K24" s="1"/>
      <c r="L24" s="1"/>
      <c r="M24" s="1"/>
      <c r="N24" s="1"/>
      <c r="O24" s="1"/>
      <c r="P24" s="1"/>
    </row>
    <row r="25" spans="1:16" s="17" customFormat="1" ht="28.5" x14ac:dyDescent="0.2">
      <c r="A25" s="89"/>
      <c r="B25" s="18" t="s">
        <v>27</v>
      </c>
      <c r="C25" s="19">
        <v>25219.183659064664</v>
      </c>
      <c r="D25" s="91"/>
      <c r="E25" s="1"/>
      <c r="F25" s="1"/>
      <c r="G25" s="1"/>
      <c r="H25" s="1"/>
      <c r="I25" s="1"/>
      <c r="J25" s="1"/>
      <c r="K25" s="1"/>
      <c r="L25" s="1"/>
      <c r="M25" s="1"/>
      <c r="N25" s="1"/>
      <c r="O25" s="1"/>
      <c r="P25" s="1"/>
    </row>
    <row r="26" spans="1:16" s="17" customFormat="1" ht="57" x14ac:dyDescent="0.2">
      <c r="A26" s="89"/>
      <c r="B26" s="18" t="s">
        <v>28</v>
      </c>
      <c r="C26" s="19"/>
      <c r="D26" s="91"/>
      <c r="E26" s="1"/>
      <c r="F26" s="1"/>
      <c r="G26" s="1"/>
      <c r="H26" s="1"/>
      <c r="I26" s="1"/>
      <c r="J26" s="1"/>
      <c r="K26" s="1"/>
      <c r="L26" s="1"/>
      <c r="M26" s="1"/>
      <c r="N26" s="1"/>
      <c r="O26" s="1"/>
      <c r="P26" s="1"/>
    </row>
    <row r="27" spans="1:16" s="17" customFormat="1" ht="42.75" x14ac:dyDescent="0.2">
      <c r="A27" s="89"/>
      <c r="B27" s="18" t="s">
        <v>29</v>
      </c>
      <c r="C27" s="19"/>
      <c r="D27" s="91"/>
      <c r="E27" s="1"/>
      <c r="F27" s="1"/>
      <c r="G27" s="1"/>
      <c r="H27" s="1"/>
      <c r="I27" s="1"/>
      <c r="J27" s="1"/>
      <c r="K27" s="1"/>
      <c r="L27" s="1"/>
      <c r="M27" s="1"/>
      <c r="N27" s="1"/>
      <c r="O27" s="1"/>
      <c r="P27" s="1"/>
    </row>
    <row r="28" spans="1:16" s="17" customFormat="1" ht="85.5" x14ac:dyDescent="0.2">
      <c r="A28" s="89"/>
      <c r="B28" s="18" t="s">
        <v>30</v>
      </c>
      <c r="C28" s="19">
        <v>29528.841940723181</v>
      </c>
      <c r="D28" s="91"/>
      <c r="E28" s="1"/>
      <c r="F28" s="1"/>
      <c r="G28" s="1"/>
      <c r="H28" s="1"/>
      <c r="I28" s="1"/>
      <c r="J28" s="1"/>
      <c r="K28" s="1"/>
      <c r="L28" s="1"/>
      <c r="M28" s="1"/>
      <c r="N28" s="1"/>
      <c r="O28" s="1"/>
      <c r="P28" s="1"/>
    </row>
    <row r="29" spans="1:16" s="17" customFormat="1" ht="42.75" x14ac:dyDescent="0.2">
      <c r="A29" s="89"/>
      <c r="B29" s="18" t="s">
        <v>31</v>
      </c>
      <c r="C29" s="19"/>
      <c r="D29" s="91"/>
      <c r="E29" s="1"/>
      <c r="F29" s="1"/>
      <c r="G29" s="1"/>
      <c r="H29" s="1"/>
      <c r="I29" s="1"/>
      <c r="J29" s="1"/>
      <c r="K29" s="1"/>
      <c r="L29" s="1"/>
      <c r="M29" s="1"/>
      <c r="N29" s="1"/>
      <c r="O29" s="1"/>
      <c r="P29" s="1"/>
    </row>
    <row r="30" spans="1:16" s="17" customFormat="1" x14ac:dyDescent="0.2">
      <c r="A30" s="90"/>
      <c r="B30" s="18" t="s">
        <v>32</v>
      </c>
      <c r="C30" s="19"/>
      <c r="D30" s="91"/>
      <c r="E30" s="1"/>
      <c r="F30" s="1"/>
      <c r="G30" s="1"/>
      <c r="H30" s="1"/>
      <c r="I30" s="1"/>
      <c r="J30" s="1"/>
      <c r="K30" s="1"/>
      <c r="L30" s="1"/>
      <c r="M30" s="1"/>
      <c r="N30" s="1"/>
      <c r="O30" s="1"/>
      <c r="P30" s="1"/>
    </row>
    <row r="31" spans="1:16" s="17" customFormat="1" ht="59.25" customHeight="1" x14ac:dyDescent="0.2">
      <c r="A31" s="88" t="s">
        <v>33</v>
      </c>
      <c r="B31" s="18" t="s">
        <v>34</v>
      </c>
      <c r="C31" s="21">
        <f>B56+C56</f>
        <v>0</v>
      </c>
      <c r="D31" s="91">
        <f>SUM(C31:C33)/B6</f>
        <v>0</v>
      </c>
      <c r="E31" s="1"/>
      <c r="F31" s="1"/>
      <c r="G31" s="1"/>
      <c r="H31" s="1"/>
      <c r="I31" s="1"/>
      <c r="J31" s="1"/>
      <c r="K31" s="1"/>
      <c r="L31" s="1"/>
      <c r="M31" s="1"/>
      <c r="N31" s="1"/>
      <c r="O31" s="1"/>
      <c r="P31" s="1"/>
    </row>
    <row r="32" spans="1:16" s="17" customFormat="1" x14ac:dyDescent="0.2">
      <c r="A32" s="89"/>
      <c r="B32" s="18" t="s">
        <v>35</v>
      </c>
      <c r="C32" s="19"/>
      <c r="D32" s="91"/>
      <c r="E32" s="1"/>
      <c r="F32" s="1"/>
      <c r="G32" s="1"/>
      <c r="H32" s="1"/>
      <c r="I32" s="1"/>
      <c r="J32" s="1"/>
      <c r="K32" s="1"/>
      <c r="L32" s="1"/>
      <c r="M32" s="1"/>
      <c r="N32" s="1"/>
      <c r="O32" s="1"/>
      <c r="P32" s="1"/>
    </row>
    <row r="33" spans="1:16" s="17" customFormat="1" x14ac:dyDescent="0.2">
      <c r="A33" s="90"/>
      <c r="B33" s="18" t="s">
        <v>36</v>
      </c>
      <c r="C33" s="19"/>
      <c r="D33" s="91"/>
      <c r="E33" s="1"/>
      <c r="F33" s="1"/>
      <c r="G33" s="1"/>
      <c r="H33" s="1"/>
      <c r="I33" s="1"/>
      <c r="J33" s="1"/>
      <c r="K33" s="1"/>
      <c r="L33" s="1"/>
      <c r="M33" s="1"/>
      <c r="N33" s="1"/>
      <c r="O33" s="1"/>
      <c r="P33" s="1"/>
    </row>
    <row r="34" spans="1:16" s="17" customFormat="1" ht="72" customHeight="1" x14ac:dyDescent="0.2">
      <c r="A34" s="88" t="s">
        <v>37</v>
      </c>
      <c r="B34" s="18" t="s">
        <v>38</v>
      </c>
      <c r="C34" s="92">
        <f>B67+C67</f>
        <v>4083000</v>
      </c>
      <c r="D34" s="91">
        <f>+C34/B6</f>
        <v>0.10744736842105262</v>
      </c>
      <c r="E34" s="1"/>
      <c r="F34" s="1"/>
      <c r="G34" s="1"/>
      <c r="H34" s="1"/>
      <c r="I34" s="1"/>
      <c r="J34" s="1"/>
      <c r="K34" s="1"/>
      <c r="L34" s="1"/>
      <c r="M34" s="1"/>
      <c r="N34" s="1"/>
      <c r="O34" s="1"/>
      <c r="P34" s="1"/>
    </row>
    <row r="35" spans="1:16" s="17" customFormat="1" ht="28.5" x14ac:dyDescent="0.2">
      <c r="A35" s="89"/>
      <c r="B35" s="18" t="s">
        <v>39</v>
      </c>
      <c r="C35" s="92"/>
      <c r="D35" s="91"/>
      <c r="E35" s="1"/>
      <c r="F35" s="1"/>
      <c r="G35" s="1"/>
      <c r="H35" s="1"/>
      <c r="I35" s="1"/>
      <c r="J35" s="1"/>
      <c r="K35" s="1"/>
      <c r="L35" s="1"/>
      <c r="M35" s="1"/>
      <c r="N35" s="1"/>
      <c r="O35" s="1"/>
      <c r="P35" s="1"/>
    </row>
    <row r="36" spans="1:16" s="17" customFormat="1" ht="31.5" customHeight="1" x14ac:dyDescent="0.2">
      <c r="A36" s="90"/>
      <c r="B36" s="18" t="s">
        <v>40</v>
      </c>
      <c r="C36" s="19">
        <v>642122.57131578983</v>
      </c>
      <c r="D36" s="20">
        <f>C36/$B$6</f>
        <v>1.6897962403047102E-2</v>
      </c>
      <c r="E36" s="1"/>
      <c r="F36" s="1"/>
      <c r="G36" s="1"/>
      <c r="H36" s="1"/>
      <c r="I36" s="1"/>
      <c r="J36" s="1"/>
      <c r="K36" s="1"/>
      <c r="L36" s="1"/>
      <c r="M36" s="1"/>
      <c r="N36" s="1"/>
      <c r="O36" s="1"/>
      <c r="P36" s="1"/>
    </row>
    <row r="37" spans="1:16" s="17" customFormat="1" ht="31.5" customHeight="1" x14ac:dyDescent="0.2">
      <c r="A37" s="22" t="s">
        <v>41</v>
      </c>
      <c r="B37" s="18" t="s">
        <v>42</v>
      </c>
      <c r="C37" s="19"/>
      <c r="D37" s="23"/>
      <c r="E37" s="1"/>
      <c r="F37" s="1"/>
      <c r="G37" s="1"/>
      <c r="H37" s="1"/>
      <c r="I37" s="1"/>
      <c r="J37" s="1"/>
      <c r="K37" s="1"/>
      <c r="L37" s="1"/>
      <c r="M37" s="1"/>
      <c r="N37" s="1"/>
      <c r="O37" s="1"/>
      <c r="P37" s="1"/>
    </row>
    <row r="38" spans="1:16" s="17" customFormat="1" ht="31.5" customHeight="1" x14ac:dyDescent="0.2">
      <c r="A38" s="24" t="s">
        <v>43</v>
      </c>
      <c r="B38" s="18" t="s">
        <v>44</v>
      </c>
      <c r="C38" s="21">
        <f>SUM(C15:C37)</f>
        <v>5030495.0827239677</v>
      </c>
      <c r="D38" s="20">
        <f>C38/$B$6</f>
        <v>0.13238144954536757</v>
      </c>
      <c r="E38" s="1"/>
      <c r="F38" s="1"/>
      <c r="G38" s="1"/>
      <c r="H38" s="1"/>
      <c r="I38" s="1"/>
      <c r="J38" s="1"/>
      <c r="K38" s="1"/>
      <c r="L38" s="1"/>
      <c r="M38" s="1"/>
      <c r="N38" s="1"/>
      <c r="O38" s="1"/>
      <c r="P38" s="1"/>
    </row>
    <row r="39" spans="1:16" s="17" customFormat="1" ht="31.5" customHeight="1" x14ac:dyDescent="0.2">
      <c r="A39" s="25" t="s">
        <v>45</v>
      </c>
      <c r="B39" s="18" t="s">
        <v>46</v>
      </c>
      <c r="C39" s="21">
        <f>B72+C72</f>
        <v>3800000</v>
      </c>
      <c r="D39" s="20">
        <f>C39/B6</f>
        <v>0.1</v>
      </c>
      <c r="E39" s="1"/>
      <c r="F39" s="1"/>
      <c r="G39" s="1"/>
      <c r="H39" s="1"/>
      <c r="I39" s="1"/>
      <c r="J39" s="1"/>
      <c r="K39" s="1"/>
      <c r="L39" s="1"/>
      <c r="M39" s="1"/>
      <c r="N39" s="1"/>
      <c r="O39" s="1"/>
      <c r="P39" s="1"/>
    </row>
    <row r="40" spans="1:16" s="17" customFormat="1" ht="31.5" customHeight="1" x14ac:dyDescent="0.2">
      <c r="A40" s="24" t="s">
        <v>47</v>
      </c>
      <c r="B40" s="18" t="s">
        <v>44</v>
      </c>
      <c r="C40" s="21">
        <f>C38+C39</f>
        <v>8830495.0827239677</v>
      </c>
      <c r="D40" s="20">
        <f>C40/B6</f>
        <v>0.23238144954536757</v>
      </c>
      <c r="E40" s="1"/>
      <c r="F40" s="1"/>
      <c r="G40" s="1"/>
      <c r="H40" s="1"/>
      <c r="I40" s="1"/>
      <c r="J40" s="1"/>
      <c r="K40" s="1"/>
      <c r="L40" s="1"/>
      <c r="M40" s="1"/>
      <c r="N40" s="1"/>
      <c r="O40" s="1"/>
      <c r="P40" s="1"/>
    </row>
    <row r="41" spans="1:16" s="17" customFormat="1" ht="31.5" customHeight="1" x14ac:dyDescent="0.2">
      <c r="A41" s="26"/>
      <c r="B41" s="27"/>
      <c r="C41" s="28"/>
      <c r="D41" s="29"/>
      <c r="E41" s="1"/>
      <c r="F41" s="1"/>
      <c r="G41" s="1"/>
      <c r="H41" s="1"/>
      <c r="I41" s="1"/>
      <c r="J41" s="1"/>
      <c r="K41" s="1"/>
      <c r="L41" s="1"/>
      <c r="M41" s="1"/>
      <c r="N41" s="1"/>
      <c r="O41" s="1"/>
      <c r="P41" s="1"/>
    </row>
    <row r="42" spans="1:16" s="17" customFormat="1" ht="15" x14ac:dyDescent="0.2">
      <c r="A42" s="26"/>
      <c r="B42" s="27"/>
      <c r="C42" s="28"/>
      <c r="D42" s="29"/>
      <c r="E42" s="1"/>
      <c r="F42" s="1"/>
      <c r="G42" s="1"/>
      <c r="H42" s="1"/>
      <c r="I42" s="1"/>
      <c r="J42" s="1"/>
      <c r="K42" s="1"/>
      <c r="L42" s="1"/>
      <c r="M42" s="1"/>
      <c r="N42" s="1"/>
      <c r="O42" s="1"/>
      <c r="P42" s="1"/>
    </row>
    <row r="43" spans="1:16" s="17" customFormat="1" ht="18" x14ac:dyDescent="0.2">
      <c r="A43" s="94" t="s">
        <v>48</v>
      </c>
      <c r="B43" s="94"/>
      <c r="C43" s="94"/>
      <c r="D43" s="94"/>
      <c r="E43" s="1"/>
      <c r="F43" s="1"/>
      <c r="G43" s="1"/>
      <c r="H43" s="1"/>
      <c r="I43" s="1"/>
      <c r="J43" s="1"/>
      <c r="K43" s="1"/>
      <c r="L43" s="1"/>
      <c r="M43" s="1"/>
      <c r="N43" s="1"/>
      <c r="O43" s="1"/>
      <c r="P43" s="1"/>
    </row>
    <row r="44" spans="1:16" s="17" customFormat="1" x14ac:dyDescent="0.2">
      <c r="A44" s="16"/>
      <c r="E44" s="1"/>
      <c r="F44" s="1"/>
      <c r="G44" s="1"/>
      <c r="H44" s="1"/>
      <c r="I44" s="1"/>
      <c r="J44" s="1"/>
      <c r="K44" s="1"/>
      <c r="L44" s="1"/>
      <c r="M44" s="1"/>
      <c r="N44" s="1"/>
      <c r="O44" s="1"/>
      <c r="P44" s="1"/>
    </row>
    <row r="45" spans="1:16" s="17" customFormat="1" ht="32.25" x14ac:dyDescent="0.2">
      <c r="A45" s="30" t="s">
        <v>49</v>
      </c>
      <c r="B45" s="31" t="s">
        <v>50</v>
      </c>
      <c r="C45" s="31" t="s">
        <v>51</v>
      </c>
      <c r="E45" s="1"/>
      <c r="F45" s="1"/>
      <c r="G45" s="1"/>
      <c r="H45" s="1"/>
      <c r="I45" s="1"/>
      <c r="J45" s="1"/>
      <c r="K45" s="1"/>
      <c r="L45" s="1"/>
      <c r="M45" s="1"/>
      <c r="N45" s="1"/>
      <c r="O45" s="1"/>
      <c r="P45" s="1"/>
    </row>
    <row r="46" spans="1:16" s="17" customFormat="1" x14ac:dyDescent="0.2">
      <c r="A46" s="32" t="s">
        <v>52</v>
      </c>
      <c r="B46" s="33">
        <v>0</v>
      </c>
      <c r="C46" s="33">
        <v>0</v>
      </c>
      <c r="D46" s="29">
        <f>SUM(B46:C46)/B6</f>
        <v>0</v>
      </c>
      <c r="E46" s="1"/>
      <c r="F46" s="1"/>
      <c r="G46" s="1"/>
      <c r="H46" s="1"/>
      <c r="I46" s="1"/>
      <c r="J46" s="1"/>
      <c r="K46" s="1"/>
      <c r="L46" s="1"/>
      <c r="M46" s="1"/>
      <c r="N46" s="1"/>
      <c r="O46" s="1"/>
      <c r="P46" s="1"/>
    </row>
    <row r="47" spans="1:16" s="17" customFormat="1" x14ac:dyDescent="0.2">
      <c r="A47" s="32" t="s">
        <v>53</v>
      </c>
      <c r="B47" s="33">
        <v>0</v>
      </c>
      <c r="C47" s="33">
        <v>0</v>
      </c>
      <c r="D47" s="29">
        <f>SUM(B47:C47)/B6</f>
        <v>0</v>
      </c>
      <c r="E47" s="1"/>
      <c r="F47" s="1"/>
      <c r="G47" s="1"/>
      <c r="H47" s="1"/>
      <c r="I47" s="1"/>
      <c r="J47" s="1"/>
      <c r="K47" s="1"/>
      <c r="L47" s="1"/>
      <c r="M47" s="1"/>
      <c r="N47" s="1"/>
      <c r="O47" s="1"/>
      <c r="P47" s="1"/>
    </row>
    <row r="48" spans="1:16" s="17" customFormat="1" ht="15" thickBot="1" x14ac:dyDescent="0.25">
      <c r="A48" s="34" t="s">
        <v>54</v>
      </c>
      <c r="B48" s="35">
        <f>SUM(B46:B47)</f>
        <v>0</v>
      </c>
      <c r="C48" s="35">
        <f>SUM(C46:C47)</f>
        <v>0</v>
      </c>
      <c r="D48" s="36">
        <f>SUM(B48:C48)/B6</f>
        <v>0</v>
      </c>
      <c r="E48" s="1"/>
      <c r="F48" s="1"/>
      <c r="G48" s="1"/>
      <c r="H48" s="1"/>
      <c r="I48" s="1"/>
      <c r="J48" s="1"/>
      <c r="K48" s="1"/>
      <c r="L48" s="1"/>
      <c r="M48" s="1"/>
      <c r="N48" s="1"/>
      <c r="O48" s="1"/>
      <c r="P48" s="1"/>
    </row>
    <row r="49" spans="1:16" s="17" customFormat="1" ht="15" thickTop="1" x14ac:dyDescent="0.2">
      <c r="A49" s="27"/>
      <c r="B49" s="31"/>
      <c r="C49" s="31"/>
      <c r="D49" s="29"/>
      <c r="E49" s="1"/>
      <c r="F49" s="1"/>
      <c r="G49" s="1"/>
      <c r="H49" s="1"/>
      <c r="I49" s="1"/>
      <c r="J49" s="1"/>
      <c r="K49" s="1"/>
      <c r="L49" s="1"/>
      <c r="M49" s="1"/>
      <c r="N49" s="1"/>
      <c r="O49" s="1"/>
      <c r="P49" s="1"/>
    </row>
    <row r="50" spans="1:16" s="17" customFormat="1" ht="30" x14ac:dyDescent="0.2">
      <c r="A50" s="30" t="s">
        <v>55</v>
      </c>
      <c r="B50" s="31" t="s">
        <v>50</v>
      </c>
      <c r="C50" s="31" t="s">
        <v>51</v>
      </c>
      <c r="D50" s="29"/>
      <c r="E50" s="1"/>
      <c r="F50" s="1"/>
      <c r="G50" s="1"/>
      <c r="H50" s="1"/>
      <c r="I50" s="1"/>
      <c r="J50" s="1"/>
      <c r="K50" s="1"/>
      <c r="L50" s="1"/>
      <c r="M50" s="1"/>
      <c r="N50" s="1"/>
      <c r="O50" s="1"/>
      <c r="P50" s="1"/>
    </row>
    <row r="51" spans="1:16" s="17" customFormat="1" x14ac:dyDescent="0.2">
      <c r="A51" s="32" t="s">
        <v>56</v>
      </c>
      <c r="B51" s="33">
        <v>0</v>
      </c>
      <c r="C51" s="33">
        <v>0</v>
      </c>
      <c r="D51" s="29">
        <f>SUM(B51:C51)/B6</f>
        <v>0</v>
      </c>
      <c r="E51" s="1"/>
      <c r="F51" s="1"/>
      <c r="G51" s="1"/>
      <c r="H51" s="1"/>
      <c r="I51" s="1"/>
      <c r="J51" s="1"/>
      <c r="K51" s="1"/>
      <c r="L51" s="1"/>
      <c r="M51" s="1"/>
      <c r="N51" s="1"/>
      <c r="O51" s="1"/>
      <c r="P51" s="1"/>
    </row>
    <row r="52" spans="1:16" s="17" customFormat="1" x14ac:dyDescent="0.2">
      <c r="A52" s="32"/>
      <c r="B52" s="33">
        <v>0</v>
      </c>
      <c r="C52" s="33">
        <v>0</v>
      </c>
      <c r="D52" s="29">
        <f>SUM(B52:C52)/B6</f>
        <v>0</v>
      </c>
      <c r="E52" s="1"/>
      <c r="F52" s="1"/>
      <c r="G52" s="1"/>
      <c r="H52" s="1"/>
      <c r="I52" s="1"/>
      <c r="J52" s="1"/>
      <c r="K52" s="1"/>
      <c r="L52" s="1"/>
      <c r="M52" s="1"/>
      <c r="N52" s="1"/>
      <c r="O52" s="1"/>
      <c r="P52" s="1"/>
    </row>
    <row r="53" spans="1:16" s="17" customFormat="1" x14ac:dyDescent="0.2">
      <c r="A53" s="32"/>
      <c r="B53" s="33">
        <v>0</v>
      </c>
      <c r="C53" s="33">
        <v>0</v>
      </c>
      <c r="D53" s="29">
        <f>SUM(B53:C53)/B6</f>
        <v>0</v>
      </c>
      <c r="E53" s="1"/>
      <c r="F53" s="1"/>
      <c r="G53" s="1"/>
      <c r="H53" s="1"/>
      <c r="I53" s="1"/>
      <c r="J53" s="1"/>
      <c r="K53" s="1"/>
      <c r="L53" s="1"/>
      <c r="M53" s="1"/>
      <c r="N53" s="1"/>
      <c r="O53" s="1"/>
      <c r="P53" s="1"/>
    </row>
    <row r="54" spans="1:16" s="17" customFormat="1" x14ac:dyDescent="0.2">
      <c r="A54" s="32"/>
      <c r="B54" s="33">
        <v>0</v>
      </c>
      <c r="C54" s="33">
        <v>0</v>
      </c>
      <c r="D54" s="29">
        <f>SUM(B54:C54)/B6</f>
        <v>0</v>
      </c>
      <c r="E54" s="1"/>
      <c r="F54" s="1"/>
      <c r="G54" s="1"/>
      <c r="H54" s="1"/>
      <c r="I54" s="1"/>
      <c r="J54" s="1"/>
      <c r="K54" s="1"/>
      <c r="L54" s="1"/>
      <c r="M54" s="1"/>
      <c r="N54" s="1"/>
      <c r="O54" s="1"/>
      <c r="P54" s="1"/>
    </row>
    <row r="55" spans="1:16" s="17" customFormat="1" x14ac:dyDescent="0.2">
      <c r="A55" s="32"/>
      <c r="B55" s="33">
        <v>0</v>
      </c>
      <c r="C55" s="33">
        <v>0</v>
      </c>
      <c r="D55" s="29">
        <f>SUM(B55:C55)/B6</f>
        <v>0</v>
      </c>
      <c r="E55" s="1"/>
      <c r="F55" s="1"/>
      <c r="G55" s="1"/>
      <c r="H55" s="1"/>
      <c r="I55" s="1"/>
      <c r="J55" s="1"/>
      <c r="K55" s="1"/>
      <c r="L55" s="1"/>
      <c r="M55" s="1"/>
      <c r="N55" s="1"/>
      <c r="O55" s="1"/>
      <c r="P55" s="1"/>
    </row>
    <row r="56" spans="1:16" s="17" customFormat="1" ht="15" thickBot="1" x14ac:dyDescent="0.25">
      <c r="A56" s="34" t="s">
        <v>54</v>
      </c>
      <c r="B56" s="35">
        <f>SUM(B51:B55)</f>
        <v>0</v>
      </c>
      <c r="C56" s="35">
        <f>SUM(C51:C55)</f>
        <v>0</v>
      </c>
      <c r="D56" s="36">
        <f>SUM(B56:C56)/B6</f>
        <v>0</v>
      </c>
      <c r="E56" s="1"/>
      <c r="F56" s="1"/>
      <c r="G56" s="1"/>
      <c r="H56" s="1"/>
      <c r="I56" s="1"/>
      <c r="J56" s="1"/>
      <c r="K56" s="1"/>
      <c r="L56" s="1"/>
      <c r="M56" s="1"/>
      <c r="N56" s="1"/>
      <c r="O56" s="1"/>
      <c r="P56" s="1"/>
    </row>
    <row r="57" spans="1:16" s="17" customFormat="1" ht="15" thickTop="1" x14ac:dyDescent="0.2">
      <c r="A57" s="27"/>
      <c r="B57" s="31"/>
      <c r="C57" s="31"/>
      <c r="D57" s="29"/>
      <c r="E57" s="1"/>
      <c r="F57" s="1"/>
      <c r="G57" s="1"/>
      <c r="H57" s="1"/>
      <c r="I57" s="1"/>
      <c r="J57" s="1"/>
      <c r="K57" s="1"/>
      <c r="L57" s="1"/>
      <c r="M57" s="1"/>
      <c r="N57" s="1"/>
      <c r="O57" s="1"/>
      <c r="P57" s="1"/>
    </row>
    <row r="58" spans="1:16" s="17" customFormat="1" ht="15.75" thickBot="1" x14ac:dyDescent="0.25">
      <c r="A58" s="37" t="s">
        <v>57</v>
      </c>
      <c r="B58" s="38">
        <f>+SUM(B48+B56)</f>
        <v>0</v>
      </c>
      <c r="C58" s="38">
        <f>+SUM(C48+C56)</f>
        <v>0</v>
      </c>
      <c r="D58" s="39">
        <f>SUM(B58:C58)/B6</f>
        <v>0</v>
      </c>
      <c r="E58" s="1"/>
      <c r="F58" s="1"/>
      <c r="G58" s="1"/>
      <c r="H58" s="1"/>
      <c r="I58" s="1"/>
      <c r="J58" s="1"/>
      <c r="K58" s="1"/>
      <c r="L58" s="1"/>
      <c r="M58" s="1"/>
      <c r="N58" s="1"/>
      <c r="O58" s="1"/>
      <c r="P58" s="1"/>
    </row>
    <row r="59" spans="1:16" s="17" customFormat="1" ht="15.75" thickTop="1" x14ac:dyDescent="0.2">
      <c r="A59" s="30"/>
      <c r="B59" s="40"/>
      <c r="C59" s="40"/>
      <c r="D59" s="41"/>
      <c r="E59" s="1"/>
      <c r="F59" s="1"/>
      <c r="G59" s="1"/>
      <c r="H59" s="1"/>
      <c r="I59" s="1"/>
      <c r="J59" s="1"/>
      <c r="K59" s="1"/>
      <c r="L59" s="1"/>
      <c r="M59" s="1"/>
      <c r="N59" s="1"/>
      <c r="O59" s="1"/>
      <c r="P59" s="1"/>
    </row>
    <row r="60" spans="1:16" s="17" customFormat="1" x14ac:dyDescent="0.2">
      <c r="A60" s="27"/>
      <c r="B60" s="31"/>
      <c r="C60" s="31"/>
      <c r="D60" s="29"/>
      <c r="E60" s="1"/>
      <c r="F60" s="1"/>
      <c r="G60" s="1"/>
      <c r="H60" s="1"/>
      <c r="I60" s="1"/>
      <c r="J60" s="1"/>
      <c r="K60" s="1"/>
      <c r="L60" s="1"/>
      <c r="M60" s="1"/>
      <c r="N60" s="1"/>
      <c r="O60" s="1"/>
      <c r="P60" s="1"/>
    </row>
    <row r="61" spans="1:16" s="17" customFormat="1" ht="15" x14ac:dyDescent="0.2">
      <c r="A61" s="30" t="s">
        <v>58</v>
      </c>
      <c r="B61" s="31"/>
      <c r="C61" s="31"/>
      <c r="D61" s="29"/>
      <c r="E61" s="1"/>
      <c r="F61" s="1"/>
      <c r="G61" s="1"/>
      <c r="H61" s="1"/>
      <c r="I61" s="1"/>
      <c r="J61" s="1"/>
      <c r="K61" s="1"/>
      <c r="L61" s="1"/>
      <c r="M61" s="1"/>
      <c r="N61" s="1"/>
      <c r="O61" s="1"/>
      <c r="P61" s="1"/>
    </row>
    <row r="62" spans="1:16" s="17" customFormat="1" x14ac:dyDescent="0.2">
      <c r="A62" s="27"/>
      <c r="B62" s="31" t="s">
        <v>50</v>
      </c>
      <c r="C62" s="31" t="s">
        <v>51</v>
      </c>
      <c r="D62" s="29"/>
      <c r="E62" s="1"/>
      <c r="F62" s="1"/>
      <c r="G62" s="1"/>
      <c r="H62" s="1"/>
      <c r="I62" s="1"/>
      <c r="J62" s="1"/>
      <c r="K62" s="1"/>
      <c r="L62" s="1"/>
      <c r="M62" s="1"/>
      <c r="N62" s="1"/>
      <c r="O62" s="1"/>
      <c r="P62" s="1"/>
    </row>
    <row r="63" spans="1:16" s="17" customFormat="1" x14ac:dyDescent="0.2">
      <c r="A63" s="32" t="s">
        <v>59</v>
      </c>
      <c r="B63" s="33">
        <v>4083000</v>
      </c>
      <c r="C63" s="33">
        <v>0</v>
      </c>
      <c r="D63" s="29">
        <f>SUM(B63:C63)/B6</f>
        <v>0.10744736842105262</v>
      </c>
      <c r="E63" s="1"/>
      <c r="F63" s="1"/>
      <c r="G63" s="1"/>
      <c r="H63" s="1"/>
      <c r="I63" s="1"/>
      <c r="J63" s="1"/>
      <c r="K63" s="1"/>
      <c r="L63" s="1"/>
      <c r="M63" s="1"/>
      <c r="N63" s="1"/>
      <c r="O63" s="1"/>
      <c r="P63" s="1"/>
    </row>
    <row r="64" spans="1:16" s="17" customFormat="1" x14ac:dyDescent="0.2">
      <c r="A64" s="32"/>
      <c r="B64" s="33">
        <v>0</v>
      </c>
      <c r="C64" s="33">
        <v>0</v>
      </c>
      <c r="D64" s="29">
        <f>SUM(B64:C64)/B6</f>
        <v>0</v>
      </c>
      <c r="E64" s="1"/>
      <c r="F64" s="1"/>
      <c r="G64" s="1"/>
      <c r="H64" s="1"/>
      <c r="I64" s="1"/>
      <c r="J64" s="1"/>
      <c r="K64" s="1"/>
      <c r="L64" s="1"/>
      <c r="M64" s="1"/>
      <c r="N64" s="1"/>
      <c r="O64" s="1"/>
      <c r="P64" s="1"/>
    </row>
    <row r="65" spans="1:16" s="17" customFormat="1" x14ac:dyDescent="0.2">
      <c r="A65" s="32"/>
      <c r="B65" s="33">
        <v>0</v>
      </c>
      <c r="C65" s="33">
        <v>0</v>
      </c>
      <c r="D65" s="29">
        <f>SUM(B65:C65)/B6</f>
        <v>0</v>
      </c>
      <c r="E65" s="1"/>
      <c r="F65" s="1"/>
      <c r="G65" s="1"/>
      <c r="H65" s="1"/>
      <c r="I65" s="1"/>
      <c r="J65" s="1"/>
      <c r="K65" s="1"/>
      <c r="L65" s="1"/>
      <c r="M65" s="1"/>
      <c r="N65" s="1"/>
      <c r="O65" s="1"/>
      <c r="P65" s="1"/>
    </row>
    <row r="66" spans="1:16" s="17" customFormat="1" x14ac:dyDescent="0.2">
      <c r="A66" s="32"/>
      <c r="B66" s="33">
        <v>0</v>
      </c>
      <c r="C66" s="33">
        <v>0</v>
      </c>
      <c r="D66" s="29">
        <f>SUM(B66:C66)/B6</f>
        <v>0</v>
      </c>
      <c r="E66" s="1"/>
      <c r="F66" s="1"/>
      <c r="G66" s="1"/>
      <c r="H66" s="1"/>
      <c r="I66" s="1"/>
      <c r="J66" s="1"/>
      <c r="K66" s="1"/>
      <c r="L66" s="1"/>
      <c r="M66" s="1"/>
      <c r="N66" s="1"/>
      <c r="O66" s="1"/>
      <c r="P66" s="1"/>
    </row>
    <row r="67" spans="1:16" ht="15" thickBot="1" x14ac:dyDescent="0.25">
      <c r="A67" s="34" t="s">
        <v>54</v>
      </c>
      <c r="B67" s="35">
        <f>+SUM(B63:B66)</f>
        <v>4083000</v>
      </c>
      <c r="C67" s="35">
        <f>+SUM(C63:C66)</f>
        <v>0</v>
      </c>
      <c r="D67" s="36">
        <f>SUM(B67:C67)/B6</f>
        <v>0.10744736842105262</v>
      </c>
    </row>
    <row r="68" spans="1:16" ht="15" thickTop="1" x14ac:dyDescent="0.2">
      <c r="A68" s="27"/>
      <c r="B68" s="31"/>
      <c r="C68" s="31"/>
      <c r="D68" s="42"/>
    </row>
    <row r="69" spans="1:16" x14ac:dyDescent="0.2">
      <c r="A69" s="27"/>
      <c r="B69" s="31"/>
      <c r="C69" s="31"/>
      <c r="D69" s="42"/>
    </row>
    <row r="70" spans="1:16" ht="15" x14ac:dyDescent="0.2">
      <c r="A70" s="30" t="s">
        <v>46</v>
      </c>
      <c r="B70" s="31"/>
      <c r="C70" s="31"/>
      <c r="D70" s="42"/>
    </row>
    <row r="71" spans="1:16" x14ac:dyDescent="0.2">
      <c r="A71" s="27"/>
      <c r="B71" s="31" t="s">
        <v>50</v>
      </c>
      <c r="C71" s="31" t="s">
        <v>51</v>
      </c>
      <c r="D71" s="42"/>
    </row>
    <row r="72" spans="1:16" x14ac:dyDescent="0.2">
      <c r="A72" s="32" t="s">
        <v>60</v>
      </c>
      <c r="B72" s="33">
        <v>3800000</v>
      </c>
      <c r="C72" s="33">
        <v>0</v>
      </c>
      <c r="D72" s="29">
        <f>SUM(B72:C72)/B6</f>
        <v>0.1</v>
      </c>
    </row>
    <row r="73" spans="1:16" ht="15" thickBot="1" x14ac:dyDescent="0.25">
      <c r="A73" s="34" t="s">
        <v>54</v>
      </c>
      <c r="B73" s="35">
        <f>B72</f>
        <v>3800000</v>
      </c>
      <c r="C73" s="35">
        <f>C72</f>
        <v>0</v>
      </c>
      <c r="D73" s="36">
        <f>D72</f>
        <v>0.1</v>
      </c>
    </row>
    <row r="74" spans="1:16" ht="15" thickTop="1" x14ac:dyDescent="0.2">
      <c r="A74" s="27"/>
      <c r="B74" s="31"/>
      <c r="C74" s="31"/>
      <c r="D74" s="29"/>
    </row>
    <row r="75" spans="1:16" x14ac:dyDescent="0.2">
      <c r="A75" s="27"/>
      <c r="B75" s="31"/>
      <c r="C75" s="31"/>
      <c r="D75" s="29"/>
    </row>
    <row r="76" spans="1:16" ht="15" x14ac:dyDescent="0.2">
      <c r="A76" s="30" t="s">
        <v>61</v>
      </c>
      <c r="B76" s="31"/>
      <c r="C76" s="31"/>
      <c r="D76" s="29"/>
    </row>
    <row r="77" spans="1:16" x14ac:dyDescent="0.2">
      <c r="A77" s="27"/>
      <c r="B77" s="43"/>
      <c r="C77" s="43"/>
      <c r="D77" s="44"/>
    </row>
    <row r="78" spans="1:16" ht="22.5" customHeight="1" x14ac:dyDescent="0.2">
      <c r="A78" s="93" t="s">
        <v>62</v>
      </c>
      <c r="B78" s="93"/>
      <c r="C78" s="93"/>
      <c r="D78" s="93"/>
    </row>
    <row r="79" spans="1:16" ht="42" customHeight="1" x14ac:dyDescent="0.2">
      <c r="A79" s="95" t="s">
        <v>63</v>
      </c>
      <c r="B79" s="95"/>
      <c r="C79" s="95"/>
      <c r="D79" s="95"/>
    </row>
    <row r="80" spans="1:16" ht="72" customHeight="1" x14ac:dyDescent="0.2">
      <c r="A80" s="93" t="s">
        <v>64</v>
      </c>
      <c r="B80" s="93"/>
      <c r="C80" s="93"/>
      <c r="D80" s="93"/>
    </row>
    <row r="81" spans="1:4" ht="72.75" customHeight="1" x14ac:dyDescent="0.2">
      <c r="A81" s="93" t="s">
        <v>65</v>
      </c>
      <c r="B81" s="93"/>
      <c r="C81" s="93"/>
      <c r="D81" s="93"/>
    </row>
    <row r="82" spans="1:4" x14ac:dyDescent="0.2">
      <c r="A82" s="27"/>
      <c r="B82" s="27"/>
      <c r="C82" s="27"/>
      <c r="D82" s="27"/>
    </row>
    <row r="83" spans="1:4" ht="15" x14ac:dyDescent="0.2">
      <c r="A83" s="96" t="s">
        <v>66</v>
      </c>
      <c r="B83" s="96"/>
      <c r="C83" s="96"/>
      <c r="D83" s="96"/>
    </row>
    <row r="84" spans="1:4" ht="60" customHeight="1" x14ac:dyDescent="0.2">
      <c r="A84" s="93" t="s">
        <v>67</v>
      </c>
      <c r="B84" s="93"/>
      <c r="C84" s="93"/>
      <c r="D84" s="93"/>
    </row>
    <row r="85" spans="1:4" ht="27" customHeight="1" x14ac:dyDescent="0.2">
      <c r="A85" s="93" t="s">
        <v>68</v>
      </c>
      <c r="B85" s="93"/>
      <c r="C85" s="93"/>
      <c r="D85" s="93"/>
    </row>
  </sheetData>
  <mergeCells count="24">
    <mergeCell ref="A84:D84"/>
    <mergeCell ref="A85:D85"/>
    <mergeCell ref="A43:D43"/>
    <mergeCell ref="A78:D78"/>
    <mergeCell ref="A79:D79"/>
    <mergeCell ref="A80:D80"/>
    <mergeCell ref="A81:D81"/>
    <mergeCell ref="A83:D83"/>
    <mergeCell ref="A15:A30"/>
    <mergeCell ref="D15:D30"/>
    <mergeCell ref="A31:A33"/>
    <mergeCell ref="D31:D33"/>
    <mergeCell ref="A34:A36"/>
    <mergeCell ref="C34:C35"/>
    <mergeCell ref="D34:D35"/>
    <mergeCell ref="A13:A14"/>
    <mergeCell ref="B13:B14"/>
    <mergeCell ref="C13:C14"/>
    <mergeCell ref="D13:D14"/>
    <mergeCell ref="A1:D1"/>
    <mergeCell ref="A2:D2"/>
    <mergeCell ref="A3:D3"/>
    <mergeCell ref="B4:D4"/>
    <mergeCell ref="B5:D5"/>
  </mergeCells>
  <pageMargins left="0.7" right="0.7" top="0.78740157499999996" bottom="0.78740157499999996" header="0.3" footer="0.3"/>
  <pageSetup paperSize="8" scale="77"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72A9-84B5-455F-A65B-1A0ABC107AF4}">
  <sheetPr>
    <tabColor rgb="FF1DFF83"/>
    <pageSetUpPr fitToPage="1"/>
  </sheetPr>
  <dimension ref="A1:K56"/>
  <sheetViews>
    <sheetView tabSelected="1" zoomScale="85" zoomScaleNormal="85" workbookViewId="0">
      <selection activeCell="C15" sqref="C15"/>
    </sheetView>
  </sheetViews>
  <sheetFormatPr baseColWidth="10" defaultColWidth="11.42578125" defaultRowHeight="14.25" x14ac:dyDescent="0.2"/>
  <cols>
    <col min="1" max="1" width="43.5703125" style="46" customWidth="1"/>
    <col min="2" max="2" width="11.5703125" style="46" customWidth="1"/>
    <col min="3" max="3" width="16.5703125" style="46" customWidth="1"/>
    <col min="4" max="4" width="18" style="46" customWidth="1"/>
    <col min="5" max="5" width="16.140625" style="46" customWidth="1"/>
    <col min="6" max="6" width="25" style="46" customWidth="1"/>
    <col min="7" max="7" width="4.140625" style="46" customWidth="1"/>
    <col min="8" max="8" width="13" style="46" bestFit="1" customWidth="1"/>
    <col min="9" max="16384" width="11.42578125" style="46"/>
  </cols>
  <sheetData>
    <row r="1" spans="1:11" ht="23.25" customHeight="1" x14ac:dyDescent="0.35">
      <c r="A1" s="97" t="s">
        <v>69</v>
      </c>
      <c r="B1" s="97"/>
      <c r="C1" s="97"/>
      <c r="D1" s="97"/>
      <c r="E1" s="97"/>
      <c r="F1" s="97"/>
      <c r="G1" s="97"/>
    </row>
    <row r="2" spans="1:11" x14ac:dyDescent="0.2">
      <c r="A2" s="47"/>
      <c r="B2" s="47"/>
      <c r="C2" s="47"/>
      <c r="D2" s="47"/>
      <c r="E2" s="47"/>
      <c r="F2" s="47"/>
      <c r="G2" s="47"/>
    </row>
    <row r="3" spans="1:11" ht="49.5" customHeight="1" x14ac:dyDescent="0.2">
      <c r="A3" s="98" t="s">
        <v>70</v>
      </c>
      <c r="B3" s="98"/>
      <c r="C3" s="98"/>
      <c r="D3" s="98"/>
      <c r="E3" s="98"/>
      <c r="F3" s="98"/>
      <c r="G3" s="98"/>
    </row>
    <row r="4" spans="1:11" x14ac:dyDescent="0.2">
      <c r="A4" s="2"/>
      <c r="B4" s="2"/>
      <c r="C4" s="2"/>
      <c r="D4" s="2"/>
      <c r="E4" s="2"/>
      <c r="F4" s="2"/>
      <c r="G4" s="47"/>
    </row>
    <row r="5" spans="1:11" x14ac:dyDescent="0.2">
      <c r="A5" s="48" t="s">
        <v>71</v>
      </c>
      <c r="B5" s="2"/>
      <c r="C5" s="2" t="s">
        <v>72</v>
      </c>
      <c r="D5" s="99" t="s">
        <v>73</v>
      </c>
      <c r="E5" s="99"/>
      <c r="F5" s="99"/>
      <c r="G5" s="99"/>
    </row>
    <row r="6" spans="1:11" x14ac:dyDescent="0.2">
      <c r="A6" s="48" t="s">
        <v>74</v>
      </c>
      <c r="B6" s="2"/>
      <c r="C6" s="2"/>
      <c r="D6" s="99" t="s">
        <v>75</v>
      </c>
      <c r="E6" s="99"/>
      <c r="F6" s="99"/>
      <c r="G6" s="99"/>
    </row>
    <row r="7" spans="1:11" ht="14.25" customHeight="1" x14ac:dyDescent="0.2">
      <c r="A7" s="48" t="s">
        <v>76</v>
      </c>
      <c r="B7" s="2"/>
      <c r="C7" s="2"/>
      <c r="D7" s="99" t="s">
        <v>77</v>
      </c>
      <c r="E7" s="99"/>
      <c r="F7" s="99"/>
      <c r="G7" s="99"/>
    </row>
    <row r="8" spans="1:11" x14ac:dyDescent="0.2">
      <c r="A8" s="2"/>
      <c r="B8" s="2"/>
      <c r="C8" s="2"/>
      <c r="D8" s="47"/>
      <c r="E8" s="47"/>
      <c r="F8" s="47"/>
      <c r="G8" s="47"/>
    </row>
    <row r="9" spans="1:11" x14ac:dyDescent="0.2">
      <c r="A9" s="2"/>
      <c r="B9" s="2"/>
      <c r="C9" s="2" t="s">
        <v>78</v>
      </c>
      <c r="D9" s="49">
        <f ca="1">TODAY()</f>
        <v>45637</v>
      </c>
      <c r="E9" s="47"/>
      <c r="F9" s="47"/>
      <c r="G9" s="47"/>
    </row>
    <row r="10" spans="1:11" x14ac:dyDescent="0.2">
      <c r="A10" s="2"/>
      <c r="B10" s="2"/>
      <c r="C10" s="2"/>
      <c r="D10" s="47"/>
      <c r="E10" s="47"/>
      <c r="F10" s="47"/>
      <c r="G10" s="47"/>
    </row>
    <row r="11" spans="1:11" ht="15" customHeight="1" x14ac:dyDescent="0.2">
      <c r="A11" s="50" t="s">
        <v>79</v>
      </c>
      <c r="B11" s="47"/>
      <c r="C11" s="85" t="str">
        <f>Kostentabelle!B4</f>
        <v>HAHN Pluswertfonds 182 GmbH &amp; Co. geschlossene-Investment-KG</v>
      </c>
      <c r="D11" s="85"/>
      <c r="E11" s="85"/>
      <c r="F11" s="85"/>
      <c r="G11" s="47"/>
      <c r="H11" s="3"/>
      <c r="I11" s="3"/>
      <c r="J11" s="3"/>
      <c r="K11" s="3"/>
    </row>
    <row r="12" spans="1:11" ht="15" customHeight="1" x14ac:dyDescent="0.25">
      <c r="A12" s="12" t="s">
        <v>80</v>
      </c>
      <c r="B12" s="47"/>
      <c r="C12" s="85" t="str">
        <f>Kostentabelle!B5</f>
        <v>risikogemischter geschlossener Investmentfonds</v>
      </c>
      <c r="D12" s="85"/>
      <c r="E12" s="85"/>
      <c r="F12" s="85"/>
      <c r="G12" s="47"/>
    </row>
    <row r="13" spans="1:11" ht="15" x14ac:dyDescent="0.25">
      <c r="A13" s="12"/>
      <c r="B13" s="51"/>
      <c r="C13" s="51"/>
      <c r="D13" s="51"/>
      <c r="E13" s="51"/>
      <c r="F13" s="51"/>
      <c r="G13" s="47"/>
    </row>
    <row r="14" spans="1:11" ht="15" x14ac:dyDescent="0.25">
      <c r="A14" s="12" t="s">
        <v>81</v>
      </c>
      <c r="B14" s="51"/>
      <c r="C14" s="52">
        <v>100000</v>
      </c>
      <c r="D14" s="51"/>
      <c r="E14" s="47"/>
      <c r="F14" s="51"/>
      <c r="G14" s="47"/>
    </row>
    <row r="15" spans="1:11" ht="15" x14ac:dyDescent="0.25">
      <c r="A15" s="12" t="s">
        <v>6</v>
      </c>
      <c r="B15" s="51"/>
      <c r="C15" s="53" t="str">
        <f>Kostentabelle!B7</f>
        <v>Euro</v>
      </c>
      <c r="D15" s="51"/>
      <c r="E15" s="47"/>
      <c r="F15" s="51"/>
      <c r="G15" s="47"/>
    </row>
    <row r="16" spans="1:11" ht="15" x14ac:dyDescent="0.25">
      <c r="A16" s="12" t="str">
        <f>"Devisenkurs (EUR/"&amp;C15&amp;")"</f>
        <v>Devisenkurs (EUR/Euro)</v>
      </c>
      <c r="B16" s="51"/>
      <c r="C16" s="52">
        <v>1</v>
      </c>
      <c r="D16" s="51"/>
      <c r="E16" s="47"/>
      <c r="F16" s="51"/>
      <c r="G16" s="47"/>
    </row>
    <row r="17" spans="1:7" x14ac:dyDescent="0.2">
      <c r="A17" s="54"/>
      <c r="B17" s="47"/>
      <c r="C17" s="47"/>
      <c r="D17" s="47"/>
      <c r="E17" s="47"/>
      <c r="F17" s="47"/>
      <c r="G17" s="47"/>
    </row>
    <row r="18" spans="1:7" ht="15" x14ac:dyDescent="0.25">
      <c r="A18" s="12" t="s">
        <v>82</v>
      </c>
      <c r="B18" s="12"/>
      <c r="C18" s="12"/>
      <c r="D18" s="12"/>
      <c r="E18" s="55"/>
      <c r="F18" s="56"/>
      <c r="G18" s="47"/>
    </row>
    <row r="19" spans="1:7" ht="15" x14ac:dyDescent="0.25">
      <c r="A19" s="12" t="s">
        <v>83</v>
      </c>
      <c r="B19" s="47"/>
      <c r="C19" s="47"/>
      <c r="D19" s="47"/>
      <c r="E19" s="57">
        <f>C14/C16</f>
        <v>100000</v>
      </c>
      <c r="F19" s="100">
        <v>1</v>
      </c>
      <c r="G19" s="100"/>
    </row>
    <row r="20" spans="1:7" ht="15" x14ac:dyDescent="0.25">
      <c r="A20" s="12" t="s">
        <v>8</v>
      </c>
      <c r="B20" s="47"/>
      <c r="C20" s="47"/>
      <c r="D20" s="47"/>
      <c r="E20" s="57">
        <f>E19*F20</f>
        <v>5000</v>
      </c>
      <c r="F20" s="100">
        <f>Kostentabelle!B8</f>
        <v>0.05</v>
      </c>
      <c r="G20" s="100"/>
    </row>
    <row r="21" spans="1:7" ht="15" x14ac:dyDescent="0.25">
      <c r="A21" s="12" t="s">
        <v>84</v>
      </c>
      <c r="B21" s="47"/>
      <c r="C21" s="47"/>
      <c r="D21" s="47"/>
      <c r="E21" s="57">
        <f>E19+E20</f>
        <v>105000</v>
      </c>
      <c r="F21" s="100">
        <f>F19+F20</f>
        <v>1.05</v>
      </c>
      <c r="G21" s="100"/>
    </row>
    <row r="22" spans="1:7" x14ac:dyDescent="0.2">
      <c r="A22" s="47"/>
      <c r="B22" s="47"/>
      <c r="C22" s="47"/>
      <c r="D22" s="47"/>
      <c r="E22" s="47"/>
      <c r="F22" s="47"/>
      <c r="G22" s="47"/>
    </row>
    <row r="23" spans="1:7" ht="18.75" customHeight="1" x14ac:dyDescent="0.25">
      <c r="A23" s="101" t="s">
        <v>85</v>
      </c>
      <c r="B23" s="101"/>
      <c r="C23" s="101"/>
      <c r="D23" s="101"/>
      <c r="E23" s="101"/>
      <c r="F23" s="101"/>
      <c r="G23" s="101"/>
    </row>
    <row r="24" spans="1:7" ht="15" x14ac:dyDescent="0.25">
      <c r="A24" s="12" t="s">
        <v>86</v>
      </c>
      <c r="B24" s="12"/>
      <c r="C24" s="12"/>
      <c r="D24" s="12"/>
      <c r="E24" s="55"/>
      <c r="F24" s="56"/>
      <c r="G24" s="47"/>
    </row>
    <row r="25" spans="1:7" ht="15" x14ac:dyDescent="0.25">
      <c r="A25" s="12" t="s">
        <v>87</v>
      </c>
      <c r="B25" s="47"/>
      <c r="C25" s="47"/>
      <c r="D25" s="47"/>
      <c r="E25" s="59">
        <v>0</v>
      </c>
      <c r="F25" s="100">
        <v>0</v>
      </c>
      <c r="G25" s="100"/>
    </row>
    <row r="26" spans="1:7" ht="15" x14ac:dyDescent="0.25">
      <c r="A26" s="12" t="s">
        <v>88</v>
      </c>
      <c r="B26" s="47"/>
      <c r="C26" s="47"/>
      <c r="D26" s="47"/>
      <c r="E26" s="59"/>
      <c r="F26" s="58"/>
      <c r="G26" s="53"/>
    </row>
    <row r="27" spans="1:7" x14ac:dyDescent="0.2">
      <c r="A27" s="51" t="s">
        <v>89</v>
      </c>
      <c r="B27" s="47"/>
      <c r="C27" s="47"/>
      <c r="D27" s="47"/>
      <c r="E27" s="59">
        <f>$E$19*F27</f>
        <v>0</v>
      </c>
      <c r="F27" s="100">
        <f>Kostentabelle!D56</f>
        <v>0</v>
      </c>
      <c r="G27" s="100"/>
    </row>
    <row r="28" spans="1:7" x14ac:dyDescent="0.2">
      <c r="A28" s="51" t="s">
        <v>90</v>
      </c>
      <c r="B28" s="47"/>
      <c r="C28" s="47"/>
      <c r="D28" s="47"/>
      <c r="E28" s="59">
        <f>$E$19*F28</f>
        <v>10744.736842105263</v>
      </c>
      <c r="F28" s="100">
        <f>Kostentabelle!D67</f>
        <v>0.10744736842105262</v>
      </c>
      <c r="G28" s="100"/>
    </row>
    <row r="29" spans="1:7" x14ac:dyDescent="0.2">
      <c r="A29" s="51" t="s">
        <v>91</v>
      </c>
      <c r="B29" s="47"/>
      <c r="C29" s="47"/>
      <c r="D29" s="47"/>
      <c r="E29" s="59">
        <f>$E$19*F29</f>
        <v>10000</v>
      </c>
      <c r="F29" s="100">
        <f>Kostentabelle!D73</f>
        <v>0.1</v>
      </c>
      <c r="G29" s="100"/>
    </row>
    <row r="30" spans="1:7" x14ac:dyDescent="0.2">
      <c r="A30" s="60" t="s">
        <v>92</v>
      </c>
      <c r="B30" s="61"/>
      <c r="C30" s="62">
        <f>E19*D30</f>
        <v>10000</v>
      </c>
      <c r="D30" s="63">
        <v>0.1</v>
      </c>
      <c r="E30" s="59"/>
      <c r="F30" s="58"/>
      <c r="G30" s="53"/>
    </row>
    <row r="31" spans="1:7" x14ac:dyDescent="0.2">
      <c r="A31" s="54"/>
      <c r="B31" s="47"/>
      <c r="C31" s="64"/>
      <c r="D31" s="47"/>
      <c r="E31" s="59"/>
      <c r="F31" s="58"/>
      <c r="G31" s="53"/>
    </row>
    <row r="32" spans="1:7" ht="15" x14ac:dyDescent="0.25">
      <c r="A32" s="12" t="s">
        <v>93</v>
      </c>
      <c r="B32" s="47"/>
      <c r="C32" s="64"/>
      <c r="D32" s="47"/>
      <c r="E32" s="59"/>
      <c r="F32" s="56"/>
      <c r="G32" s="53"/>
    </row>
    <row r="33" spans="1:7" ht="15" x14ac:dyDescent="0.25">
      <c r="A33" s="12" t="s">
        <v>94</v>
      </c>
      <c r="B33" s="47"/>
      <c r="C33" s="64"/>
      <c r="D33" s="47"/>
      <c r="E33" s="59">
        <f>$E$19*F33</f>
        <v>0</v>
      </c>
      <c r="F33" s="100">
        <v>0</v>
      </c>
      <c r="G33" s="100"/>
    </row>
    <row r="34" spans="1:7" ht="15" x14ac:dyDescent="0.25">
      <c r="A34" s="12" t="s">
        <v>95</v>
      </c>
      <c r="B34" s="47"/>
      <c r="C34" s="64"/>
      <c r="D34" s="47"/>
      <c r="E34" s="59">
        <f>$E$19*F34</f>
        <v>803.61187212678567</v>
      </c>
      <c r="F34" s="100">
        <f>Kostentabelle!D15</f>
        <v>8.0361187212678563E-3</v>
      </c>
      <c r="G34" s="100"/>
    </row>
    <row r="35" spans="1:7" x14ac:dyDescent="0.2">
      <c r="A35" s="61" t="s">
        <v>92</v>
      </c>
      <c r="B35" s="61"/>
      <c r="C35" s="62">
        <f>E19*D35</f>
        <v>0</v>
      </c>
      <c r="D35" s="65">
        <v>0</v>
      </c>
      <c r="E35" s="59"/>
      <c r="F35" s="58"/>
      <c r="G35" s="53"/>
    </row>
    <row r="36" spans="1:7" x14ac:dyDescent="0.2">
      <c r="A36" s="47"/>
      <c r="B36" s="47"/>
      <c r="C36" s="64"/>
      <c r="D36" s="47"/>
      <c r="E36" s="59"/>
      <c r="F36" s="58"/>
      <c r="G36" s="53"/>
    </row>
    <row r="37" spans="1:7" ht="15" x14ac:dyDescent="0.25">
      <c r="A37" s="12" t="s">
        <v>96</v>
      </c>
      <c r="B37" s="47"/>
      <c r="C37" s="64"/>
      <c r="D37" s="47"/>
      <c r="E37" s="59"/>
      <c r="F37" s="56"/>
      <c r="G37" s="53"/>
    </row>
    <row r="38" spans="1:7" ht="15" x14ac:dyDescent="0.25">
      <c r="A38" s="12" t="s">
        <v>94</v>
      </c>
      <c r="B38" s="47"/>
      <c r="C38" s="64"/>
      <c r="D38" s="47"/>
      <c r="E38" s="59">
        <f>$E$19*F38</f>
        <v>0</v>
      </c>
      <c r="F38" s="100">
        <v>0</v>
      </c>
      <c r="G38" s="100"/>
    </row>
    <row r="39" spans="1:7" ht="15" x14ac:dyDescent="0.25">
      <c r="A39" s="12" t="s">
        <v>95</v>
      </c>
      <c r="B39" s="47"/>
      <c r="C39" s="64"/>
      <c r="D39" s="47"/>
      <c r="E39" s="59">
        <f>$E$19*F39</f>
        <v>1689.7962403047102</v>
      </c>
      <c r="F39" s="100">
        <f>Kostentabelle!D36</f>
        <v>1.6897962403047102E-2</v>
      </c>
      <c r="G39" s="100"/>
    </row>
    <row r="40" spans="1:7" x14ac:dyDescent="0.2">
      <c r="A40" s="61" t="s">
        <v>92</v>
      </c>
      <c r="B40" s="61"/>
      <c r="C40" s="62">
        <f>E19*D40</f>
        <v>0</v>
      </c>
      <c r="D40" s="66">
        <v>0</v>
      </c>
      <c r="E40" s="59"/>
      <c r="F40" s="47"/>
      <c r="G40" s="47"/>
    </row>
    <row r="41" spans="1:7" x14ac:dyDescent="0.2">
      <c r="A41" s="47"/>
      <c r="B41" s="47"/>
      <c r="C41" s="47"/>
      <c r="D41" s="47"/>
      <c r="E41" s="47"/>
      <c r="F41" s="47"/>
      <c r="G41" s="47"/>
    </row>
    <row r="42" spans="1:7" ht="15" customHeight="1" x14ac:dyDescent="0.2">
      <c r="A42" s="103" t="str">
        <f>"2) Kostenzusammenfassung bei einer angenommenen Haltedauer von ca. "&amp;Kostentabelle!B11&amp;" Jahren bezogen auf den Beteiligungsbetrag"</f>
        <v>2) Kostenzusammenfassung bei einer angenommenen Haltedauer von ca. 13,75 Jahren bezogen auf den Beteiligungsbetrag</v>
      </c>
      <c r="B42" s="103"/>
      <c r="C42" s="103"/>
      <c r="D42" s="103"/>
      <c r="E42" s="103"/>
      <c r="F42" s="103"/>
      <c r="G42" s="103"/>
    </row>
    <row r="43" spans="1:7" ht="29.25" x14ac:dyDescent="0.25">
      <c r="A43" s="47" t="s">
        <v>87</v>
      </c>
      <c r="B43" s="12"/>
      <c r="C43" s="12"/>
      <c r="D43" s="12"/>
      <c r="E43" s="59">
        <f>E25+(E33*Kostentabelle!$B$11)+E38</f>
        <v>0</v>
      </c>
      <c r="F43" s="67">
        <f>(E43/$E$19)/Kostentabelle!$B$11</f>
        <v>0</v>
      </c>
      <c r="G43" s="47" t="s">
        <v>97</v>
      </c>
    </row>
    <row r="44" spans="1:7" ht="30" thickBot="1" x14ac:dyDescent="0.3">
      <c r="A44" s="68" t="s">
        <v>88</v>
      </c>
      <c r="B44" s="69"/>
      <c r="C44" s="69"/>
      <c r="D44" s="69"/>
      <c r="E44" s="70">
        <f>(E27+E28+E29)+(E34*Kostentabelle!$B$11)+E39</f>
        <v>33484.196324153279</v>
      </c>
      <c r="F44" s="71">
        <f>(E44/$E$19)/Kostentabelle!$B$11</f>
        <v>2.4352142781202388E-2</v>
      </c>
      <c r="G44" s="68" t="s">
        <v>97</v>
      </c>
    </row>
    <row r="45" spans="1:7" ht="30" thickTop="1" x14ac:dyDescent="0.25">
      <c r="A45" s="12" t="s">
        <v>98</v>
      </c>
      <c r="B45" s="47"/>
      <c r="C45" s="47"/>
      <c r="D45" s="47"/>
      <c r="E45" s="59">
        <f>SUM(E43:E44)</f>
        <v>33484.196324153279</v>
      </c>
      <c r="F45" s="72">
        <f>SUM(F43:F44)</f>
        <v>2.4352142781202388E-2</v>
      </c>
      <c r="G45" s="47" t="s">
        <v>97</v>
      </c>
    </row>
    <row r="46" spans="1:7" x14ac:dyDescent="0.2">
      <c r="A46" s="61" t="s">
        <v>92</v>
      </c>
      <c r="B46" s="61"/>
      <c r="C46" s="62">
        <f>C30+(C35*Kostentabelle!$B$11)+C40</f>
        <v>10000</v>
      </c>
      <c r="D46" s="73">
        <f>(C46/$E$19)/Kostentabelle!$B$11</f>
        <v>7.2727272727272727E-3</v>
      </c>
      <c r="E46" s="74" t="s">
        <v>99</v>
      </c>
      <c r="F46" s="72" t="s">
        <v>99</v>
      </c>
      <c r="G46" s="47"/>
    </row>
    <row r="47" spans="1:7" x14ac:dyDescent="0.2">
      <c r="A47" s="54"/>
      <c r="B47" s="47"/>
      <c r="C47" s="75"/>
      <c r="D47" s="76"/>
      <c r="E47" s="74"/>
      <c r="F47" s="72"/>
      <c r="G47" s="47"/>
    </row>
    <row r="48" spans="1:7" ht="15" x14ac:dyDescent="0.25">
      <c r="A48" s="101" t="s">
        <v>100</v>
      </c>
      <c r="B48" s="101"/>
      <c r="C48" s="101"/>
      <c r="D48" s="101"/>
      <c r="E48" s="101"/>
      <c r="F48" s="101"/>
      <c r="G48" s="47"/>
    </row>
    <row r="49" spans="1:7" ht="30.75" customHeight="1" x14ac:dyDescent="0.25">
      <c r="A49" s="47"/>
      <c r="B49" s="12"/>
      <c r="C49" s="12"/>
      <c r="D49" s="55" t="s">
        <v>101</v>
      </c>
      <c r="E49" s="77" t="s">
        <v>102</v>
      </c>
      <c r="F49" s="104" t="s">
        <v>103</v>
      </c>
      <c r="G49" s="104"/>
    </row>
    <row r="50" spans="1:7" ht="15" x14ac:dyDescent="0.25">
      <c r="A50" s="12" t="s">
        <v>104</v>
      </c>
      <c r="B50" s="47"/>
      <c r="C50" s="47"/>
      <c r="D50" s="72">
        <f>(E27+E28+E29+E34)/E19</f>
        <v>0.21548348714232049</v>
      </c>
      <c r="E50" s="72">
        <f>$E$34/$E$19</f>
        <v>8.0361187212678563E-3</v>
      </c>
      <c r="F50" s="100">
        <f>F39</f>
        <v>1.6897962403047102E-2</v>
      </c>
      <c r="G50" s="100"/>
    </row>
    <row r="51" spans="1:7" ht="15" x14ac:dyDescent="0.25">
      <c r="A51" s="12"/>
      <c r="B51" s="47"/>
      <c r="C51" s="47"/>
      <c r="D51" s="72"/>
      <c r="E51" s="72"/>
      <c r="F51" s="72"/>
      <c r="G51" s="47"/>
    </row>
    <row r="52" spans="1:7" ht="15" x14ac:dyDescent="0.25">
      <c r="A52" s="12" t="s">
        <v>105</v>
      </c>
      <c r="B52" s="47"/>
      <c r="C52" s="47"/>
      <c r="D52" s="47"/>
      <c r="E52" s="47"/>
      <c r="F52" s="47"/>
      <c r="G52" s="47"/>
    </row>
    <row r="53" spans="1:7" ht="133.5" customHeight="1" x14ac:dyDescent="0.2">
      <c r="A53" s="105" t="s">
        <v>106</v>
      </c>
      <c r="B53" s="105"/>
      <c r="C53" s="105"/>
      <c r="D53" s="105"/>
      <c r="E53" s="105"/>
      <c r="F53" s="105"/>
      <c r="G53" s="105"/>
    </row>
    <row r="54" spans="1:7" x14ac:dyDescent="0.2">
      <c r="A54" s="102"/>
      <c r="B54" s="102"/>
      <c r="C54" s="102"/>
      <c r="D54" s="102"/>
      <c r="E54" s="102"/>
      <c r="F54" s="102"/>
    </row>
    <row r="56" spans="1:7" x14ac:dyDescent="0.2">
      <c r="A56" s="78"/>
      <c r="B56" s="78"/>
      <c r="C56" s="78"/>
      <c r="D56" s="78"/>
      <c r="E56" s="79"/>
      <c r="F56" s="80"/>
    </row>
  </sheetData>
  <mergeCells count="25">
    <mergeCell ref="A54:F54"/>
    <mergeCell ref="F39:G39"/>
    <mergeCell ref="A42:G42"/>
    <mergeCell ref="A48:F48"/>
    <mergeCell ref="F49:G49"/>
    <mergeCell ref="F50:G50"/>
    <mergeCell ref="A53:G53"/>
    <mergeCell ref="F38:G38"/>
    <mergeCell ref="C12:F12"/>
    <mergeCell ref="F19:G19"/>
    <mergeCell ref="F20:G20"/>
    <mergeCell ref="F21:G21"/>
    <mergeCell ref="A23:G23"/>
    <mergeCell ref="F25:G25"/>
    <mergeCell ref="F27:G27"/>
    <mergeCell ref="F28:G28"/>
    <mergeCell ref="F29:G29"/>
    <mergeCell ref="F33:G33"/>
    <mergeCell ref="F34:G34"/>
    <mergeCell ref="C11:F11"/>
    <mergeCell ref="A1:G1"/>
    <mergeCell ref="A3:G3"/>
    <mergeCell ref="D5:G5"/>
    <mergeCell ref="D6:G6"/>
    <mergeCell ref="D7:G7"/>
  </mergeCells>
  <pageMargins left="0.7" right="0.7" top="0.78740157499999996" bottom="0.78740157499999996" header="0.3" footer="0.3"/>
  <pageSetup paperSize="8" scale="97"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Kostentabelle</vt:lpstr>
      <vt:lpstr>Entwurf Kosteninformation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Schendekehl MAS. Marcel</dc:creator>
  <cp:lastModifiedBy>Schendekehl, Marcel MAS</cp:lastModifiedBy>
  <dcterms:created xsi:type="dcterms:W3CDTF">2023-11-27T14:49:15Z</dcterms:created>
  <dcterms:modified xsi:type="dcterms:W3CDTF">2024-12-11T12:08:08Z</dcterms:modified>
</cp:coreProperties>
</file>